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Override PartName="/xl/drawings/drawing4.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hartsheets/sheet2.xml" ContentType="application/vnd.openxmlformats-officedocument.spreadsheetml.chartsheet+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40" yWindow="480" windowWidth="19440" windowHeight="9552"/>
  </bookViews>
  <sheets>
    <sheet name="Sitzverteilung" sheetId="1" r:id="rId1"/>
    <sheet name="Grafik  Lager" sheetId="4" r:id="rId2"/>
    <sheet name="Grafik  Gruppierungen" sheetId="6" r:id="rId3"/>
    <sheet name="Quelle" sheetId="7" r:id="rId4"/>
  </sheets>
  <calcPr calcId="125725"/>
</workbook>
</file>

<file path=xl/calcChain.xml><?xml version="1.0" encoding="utf-8"?>
<calcChain xmlns="http://schemas.openxmlformats.org/spreadsheetml/2006/main">
  <c r="AU22" i="1"/>
  <c r="AU23"/>
  <c r="AU24"/>
  <c r="AT22"/>
  <c r="AU18"/>
  <c r="AT24"/>
  <c r="AS24"/>
  <c r="CQ8"/>
  <c r="U28" l="1"/>
  <c r="D22"/>
  <c r="Z29"/>
  <c r="R29"/>
  <c r="AT18"/>
  <c r="AT23"/>
  <c r="AT25"/>
  <c r="C15"/>
  <c r="D15"/>
  <c r="E15"/>
  <c r="B15"/>
  <c r="U30"/>
  <c r="V28"/>
  <c r="BN28"/>
  <c r="I29"/>
  <c r="H24"/>
  <c r="K29" l="1"/>
  <c r="AS18"/>
  <c r="AC31"/>
  <c r="AB31"/>
  <c r="AA31"/>
  <c r="Z31"/>
  <c r="Y31"/>
  <c r="X31"/>
  <c r="W31"/>
  <c r="V31"/>
  <c r="U31"/>
  <c r="R31"/>
  <c r="Q31"/>
  <c r="P31"/>
  <c r="O31"/>
  <c r="N31"/>
  <c r="M31"/>
  <c r="L31"/>
  <c r="K31"/>
  <c r="J31"/>
  <c r="I31"/>
  <c r="H31"/>
  <c r="Y30"/>
  <c r="BM6" s="1"/>
  <c r="X30"/>
  <c r="W30"/>
  <c r="V30"/>
  <c r="R30"/>
  <c r="Q30"/>
  <c r="AC29"/>
  <c r="BQ7" s="1"/>
  <c r="BR7" s="1"/>
  <c r="AB29"/>
  <c r="AA29"/>
  <c r="BO7" s="1"/>
  <c r="BN7"/>
  <c r="Y29"/>
  <c r="BM7" s="1"/>
  <c r="X29"/>
  <c r="W29"/>
  <c r="BK7" s="1"/>
  <c r="V29"/>
  <c r="BJ7" s="1"/>
  <c r="U29"/>
  <c r="BI7" s="1"/>
  <c r="Q29"/>
  <c r="BG7" s="1"/>
  <c r="P29"/>
  <c r="BF7" s="1"/>
  <c r="O29"/>
  <c r="BE7" s="1"/>
  <c r="N29"/>
  <c r="M29"/>
  <c r="BC7" s="1"/>
  <c r="L29"/>
  <c r="BB7" s="1"/>
  <c r="BA7"/>
  <c r="J29"/>
  <c r="H29"/>
  <c r="AX7" s="1"/>
  <c r="AC28"/>
  <c r="BQ3" s="1"/>
  <c r="AB28"/>
  <c r="AA28"/>
  <c r="Z28"/>
  <c r="Y28"/>
  <c r="BM3" s="1"/>
  <c r="X28"/>
  <c r="W28"/>
  <c r="BI3"/>
  <c r="R28"/>
  <c r="Q28"/>
  <c r="P28"/>
  <c r="O28"/>
  <c r="BE3" s="1"/>
  <c r="N28"/>
  <c r="M28"/>
  <c r="L28"/>
  <c r="K28"/>
  <c r="BA3" s="1"/>
  <c r="J28"/>
  <c r="I28"/>
  <c r="H28"/>
  <c r="AN26"/>
  <c r="CA5" s="1"/>
  <c r="CB5" s="1"/>
  <c r="AM26"/>
  <c r="AS25"/>
  <c r="AN25"/>
  <c r="CA4" s="1"/>
  <c r="CB4" s="1"/>
  <c r="AM25"/>
  <c r="BY4" s="1"/>
  <c r="BZ4" s="1"/>
  <c r="AC24"/>
  <c r="AB24"/>
  <c r="AA24"/>
  <c r="Z24"/>
  <c r="Y24"/>
  <c r="X24"/>
  <c r="W24"/>
  <c r="V24"/>
  <c r="U24"/>
  <c r="R24"/>
  <c r="Q24"/>
  <c r="P24"/>
  <c r="O24"/>
  <c r="N24"/>
  <c r="M24"/>
  <c r="L24"/>
  <c r="K24"/>
  <c r="J24"/>
  <c r="I24"/>
  <c r="CK6"/>
  <c r="CL6" s="1"/>
  <c r="AR24"/>
  <c r="CI6" s="1"/>
  <c r="CJ6" s="1"/>
  <c r="AQ24"/>
  <c r="CG6" s="1"/>
  <c r="CH6" s="1"/>
  <c r="AP24"/>
  <c r="CE6" s="1"/>
  <c r="CF6" s="1"/>
  <c r="AO24"/>
  <c r="CC6" s="1"/>
  <c r="CD6" s="1"/>
  <c r="AN24"/>
  <c r="AM24"/>
  <c r="BY6" s="1"/>
  <c r="BZ6" s="1"/>
  <c r="E23"/>
  <c r="D23"/>
  <c r="C23"/>
  <c r="B23"/>
  <c r="AS23"/>
  <c r="CK7" s="1"/>
  <c r="CL7" s="1"/>
  <c r="AR23"/>
  <c r="CI7" s="1"/>
  <c r="CJ7" s="1"/>
  <c r="AQ23"/>
  <c r="CG7" s="1"/>
  <c r="CH7" s="1"/>
  <c r="AP23"/>
  <c r="CE7" s="1"/>
  <c r="CF7" s="1"/>
  <c r="AO23"/>
  <c r="CC7" s="1"/>
  <c r="CD7" s="1"/>
  <c r="AN23"/>
  <c r="CA7" s="1"/>
  <c r="CB7" s="1"/>
  <c r="AM23"/>
  <c r="AL23"/>
  <c r="BW7" s="1"/>
  <c r="BX7" s="1"/>
  <c r="AK23"/>
  <c r="BV7" s="1"/>
  <c r="E22"/>
  <c r="C22"/>
  <c r="B22"/>
  <c r="AS22"/>
  <c r="AR22"/>
  <c r="CI3" s="1"/>
  <c r="AQ22"/>
  <c r="AP22"/>
  <c r="AO22"/>
  <c r="AN22"/>
  <c r="CA3" s="1"/>
  <c r="AM22"/>
  <c r="AL22"/>
  <c r="BW3" s="1"/>
  <c r="AK22"/>
  <c r="E21"/>
  <c r="D21"/>
  <c r="C21"/>
  <c r="B21"/>
  <c r="AN21"/>
  <c r="AO21" s="1"/>
  <c r="AP21" s="1"/>
  <c r="AQ21" s="1"/>
  <c r="AR18"/>
  <c r="AQ18"/>
  <c r="AP18"/>
  <c r="AO18"/>
  <c r="AN18"/>
  <c r="AM18"/>
  <c r="AL18"/>
  <c r="D17"/>
  <c r="C17"/>
  <c r="AG15"/>
  <c r="BS4" s="1"/>
  <c r="BT4" s="1"/>
  <c r="AF15"/>
  <c r="E17"/>
  <c r="B17"/>
  <c r="AG14"/>
  <c r="BS7" s="1"/>
  <c r="BT7" s="1"/>
  <c r="AF14"/>
  <c r="AH13"/>
  <c r="BU3" s="1"/>
  <c r="BU8" s="1"/>
  <c r="AG13"/>
  <c r="AF13"/>
  <c r="BY7"/>
  <c r="BZ7" s="1"/>
  <c r="BP7"/>
  <c r="BL7"/>
  <c r="BH7"/>
  <c r="BD7"/>
  <c r="AZ7"/>
  <c r="AY7"/>
  <c r="CA6"/>
  <c r="CB6" s="1"/>
  <c r="BW6"/>
  <c r="BX6" s="1"/>
  <c r="BT6"/>
  <c r="BQ6"/>
  <c r="BR6" s="1"/>
  <c r="BP6"/>
  <c r="BO6"/>
  <c r="BN6"/>
  <c r="BL6"/>
  <c r="BK6"/>
  <c r="BJ6"/>
  <c r="BI6"/>
  <c r="BH6"/>
  <c r="BG6"/>
  <c r="BF6"/>
  <c r="BE6"/>
  <c r="BD6"/>
  <c r="BC6"/>
  <c r="BB6"/>
  <c r="BA6"/>
  <c r="AZ6"/>
  <c r="AY6"/>
  <c r="AX6"/>
  <c r="CK5"/>
  <c r="CL5" s="1"/>
  <c r="CI5"/>
  <c r="CJ5" s="1"/>
  <c r="CG5"/>
  <c r="CH5" s="1"/>
  <c r="CE5"/>
  <c r="CF5" s="1"/>
  <c r="CC5"/>
  <c r="CD5" s="1"/>
  <c r="BY5"/>
  <c r="BZ5" s="1"/>
  <c r="BW5"/>
  <c r="BX5" s="1"/>
  <c r="BT5"/>
  <c r="BQ5"/>
  <c r="BR5" s="1"/>
  <c r="BP5"/>
  <c r="BO5"/>
  <c r="BN5"/>
  <c r="BM5"/>
  <c r="BL5"/>
  <c r="BK5"/>
  <c r="BJ5"/>
  <c r="BI5"/>
  <c r="BH5"/>
  <c r="BG5"/>
  <c r="BF5"/>
  <c r="BE5"/>
  <c r="BD5"/>
  <c r="BC5"/>
  <c r="BB5"/>
  <c r="BA5"/>
  <c r="AZ5"/>
  <c r="AY5"/>
  <c r="AX5"/>
  <c r="CK4"/>
  <c r="CL4" s="1"/>
  <c r="CI4"/>
  <c r="CJ4" s="1"/>
  <c r="CG4"/>
  <c r="CH4" s="1"/>
  <c r="CE4"/>
  <c r="CF4" s="1"/>
  <c r="CC4"/>
  <c r="CD4" s="1"/>
  <c r="BW4"/>
  <c r="BX4" s="1"/>
  <c r="BQ4"/>
  <c r="BR4" s="1"/>
  <c r="BP4"/>
  <c r="BO4"/>
  <c r="BN4"/>
  <c r="BM4"/>
  <c r="BL4"/>
  <c r="BK4"/>
  <c r="BJ4"/>
  <c r="BI4"/>
  <c r="BH4"/>
  <c r="BG4"/>
  <c r="BF4"/>
  <c r="BE4"/>
  <c r="BD4"/>
  <c r="BC4"/>
  <c r="BB4"/>
  <c r="BA4"/>
  <c r="AZ4"/>
  <c r="AY4"/>
  <c r="AX4"/>
  <c r="CK3"/>
  <c r="CG3"/>
  <c r="CE3"/>
  <c r="CF3" s="1"/>
  <c r="CC3"/>
  <c r="BY3"/>
  <c r="BV3"/>
  <c r="BV8" s="1"/>
  <c r="BS3"/>
  <c r="BP3"/>
  <c r="BO3"/>
  <c r="BN3"/>
  <c r="BL3"/>
  <c r="BL8" s="1"/>
  <c r="BK3"/>
  <c r="BJ3"/>
  <c r="BJ8" s="1"/>
  <c r="BH3"/>
  <c r="BG3"/>
  <c r="BF3"/>
  <c r="BD3"/>
  <c r="BD8" s="1"/>
  <c r="BC3"/>
  <c r="BB3"/>
  <c r="AZ3"/>
  <c r="AY3"/>
  <c r="AY8" s="1"/>
  <c r="AX3"/>
  <c r="AO3"/>
  <c r="AP3" s="1"/>
  <c r="AQ3" s="1"/>
  <c r="AN3"/>
  <c r="BW8" l="1"/>
  <c r="R33"/>
  <c r="CC8"/>
  <c r="BG8"/>
  <c r="BS8"/>
  <c r="CG8"/>
  <c r="AX8"/>
  <c r="BC8"/>
  <c r="BH8"/>
  <c r="BN8"/>
  <c r="CA8"/>
  <c r="CI8"/>
  <c r="BM8"/>
  <c r="Q33"/>
  <c r="X33"/>
  <c r="J33"/>
  <c r="N33"/>
  <c r="AB33"/>
  <c r="CK8"/>
  <c r="BA8"/>
  <c r="BE8"/>
  <c r="BI8"/>
  <c r="AZ8"/>
  <c r="BF8"/>
  <c r="BK8"/>
  <c r="BP8"/>
  <c r="V33"/>
  <c r="H33"/>
  <c r="L33"/>
  <c r="P33"/>
  <c r="Z33"/>
  <c r="BO8"/>
  <c r="BB8"/>
  <c r="BY8"/>
  <c r="W33"/>
  <c r="I33"/>
  <c r="M33"/>
  <c r="AA33"/>
  <c r="CF8"/>
  <c r="BQ8"/>
  <c r="BR3"/>
  <c r="BR8" s="1"/>
  <c r="BZ3"/>
  <c r="BZ8" s="1"/>
  <c r="CD3"/>
  <c r="CD8" s="1"/>
  <c r="CH3"/>
  <c r="CH8" s="1"/>
  <c r="CL3"/>
  <c r="CL8" s="1"/>
  <c r="K33"/>
  <c r="O33"/>
  <c r="U33"/>
  <c r="Y33"/>
  <c r="AC33"/>
  <c r="CE8"/>
  <c r="BT3"/>
  <c r="BT8" s="1"/>
  <c r="BX3"/>
  <c r="BX8" s="1"/>
  <c r="CB3"/>
  <c r="CB8" s="1"/>
  <c r="CJ3"/>
  <c r="CJ8" s="1"/>
</calcChain>
</file>

<file path=xl/comments1.xml><?xml version="1.0" encoding="utf-8"?>
<comments xmlns="http://schemas.openxmlformats.org/spreadsheetml/2006/main">
  <authors>
    <author>Julian Marbach</author>
    <author/>
    <author>Microsoft</author>
  </authors>
  <commentList>
    <comment ref="AH3" authorId="0">
      <text>
        <r>
          <rPr>
            <sz val="9"/>
            <color indexed="81"/>
            <rFont val="Tahoma"/>
            <family val="2"/>
          </rPr>
          <t>Stille Wahl, da weniger Kandidierende als zu vergebende Sitze.</t>
        </r>
      </text>
    </comment>
    <comment ref="AK3" authorId="1">
      <text>
        <r>
          <rPr>
            <sz val="9"/>
            <color rgb="FF000000"/>
            <rFont val="Tahoma"/>
            <family val="2"/>
            <charset val="1"/>
          </rPr>
          <t>Summe der Kandidierenenden, die bei den Ergänzungsungswahl 2000 gewählt  und jenen, die 1999 als in stiller Wahl gewählt erklärt wurden.</t>
        </r>
      </text>
    </comment>
    <comment ref="A4" authorId="0">
      <text>
        <r>
          <rPr>
            <sz val="9"/>
            <color indexed="81"/>
            <rFont val="Tahoma"/>
            <family val="2"/>
          </rPr>
          <t>Liberale Hochschulgruppe, ursprünglich FDP-nahe, in den 60er-Jahre Trennung von Mutterpartei und zunehmende Linksorientierung, 1973 Umbenennung in "Sozialliberale Gruppe", 1978 Anschluss an SHG.</t>
        </r>
      </text>
    </comment>
    <comment ref="G4" authorId="0">
      <text>
        <r>
          <rPr>
            <sz val="9"/>
            <color indexed="81"/>
            <rFont val="Tahoma"/>
            <family val="2"/>
          </rPr>
          <t>Sozialliberale Gruppe,  ursprünglich fresinnig, seit den 60er-Jahren zunehmend links, 1978 Zusammenschluss mit SHG.</t>
        </r>
      </text>
    </comment>
    <comment ref="J4" authorId="0">
      <text>
        <r>
          <rPr>
            <sz val="9"/>
            <color indexed="81"/>
            <rFont val="Tahoma"/>
            <family val="2"/>
          </rPr>
          <t>"SHG-SLG" 7 Sitze, "SHG-Juristen" 2 Sitze.</t>
        </r>
      </text>
    </comment>
    <comment ref="AE4" authorId="0">
      <text>
        <r>
          <rPr>
            <sz val="9"/>
            <color indexed="81"/>
            <rFont val="Tahoma"/>
            <family val="2"/>
          </rPr>
          <t>Sozialdemokratisches Forum der Uni Bern</t>
        </r>
      </text>
    </comment>
    <comment ref="AJ4" authorId="0">
      <text>
        <r>
          <rPr>
            <sz val="9"/>
            <color indexed="81"/>
            <rFont val="Tahoma"/>
            <family val="2"/>
          </rPr>
          <t>Sozialdemokratisches Forum der Uni Bern</t>
        </r>
      </text>
    </comment>
    <comment ref="AK4" authorId="1">
      <text>
        <r>
          <rPr>
            <sz val="9"/>
            <color rgb="FF000000"/>
            <rFont val="Tahoma"/>
            <family val="2"/>
            <charset val="1"/>
          </rPr>
          <t>15 still gewählt 1999, 5 bei Ersatzwahl 2000.</t>
        </r>
      </text>
    </comment>
    <comment ref="AO4" authorId="0">
      <text>
        <r>
          <rPr>
            <sz val="9"/>
            <color indexed="81"/>
            <rFont val="Tahoma"/>
            <family val="2"/>
          </rPr>
          <t>"SF - Unitobler" 9 Sitze, "SF - UniStadt" 5 Sitze.</t>
        </r>
      </text>
    </comment>
    <comment ref="AP4" authorId="0">
      <text>
        <r>
          <rPr>
            <sz val="9"/>
            <color indexed="81"/>
            <rFont val="Tahoma"/>
            <family val="2"/>
          </rPr>
          <t>"SF - Unitobler" 9 Sitze, "SF - UniStadt" 6 Sitze</t>
        </r>
      </text>
    </comment>
    <comment ref="AQ4" authorId="0">
      <text>
        <r>
          <rPr>
            <sz val="9"/>
            <color indexed="81"/>
            <rFont val="Tahoma"/>
            <family val="2"/>
          </rPr>
          <t>"SF - Unitobler" 6 Sitze, "SF - UniStadt" 5 Sitze</t>
        </r>
      </text>
    </comment>
    <comment ref="A5" authorId="0">
      <text>
        <r>
          <rPr>
            <sz val="9"/>
            <color indexed="81"/>
            <rFont val="Tahoma"/>
            <family val="2"/>
          </rPr>
          <t>Sozialdemokratische Hochschulgruppe, der SP nahestehend.</t>
        </r>
      </text>
    </comment>
    <comment ref="G5" authorId="0">
      <text>
        <r>
          <rPr>
            <sz val="9"/>
            <color indexed="81"/>
            <rFont val="Tahoma"/>
            <family val="2"/>
          </rPr>
          <t>Sozialdemokratische Hochschulgruppe, der SP nahestehend.</t>
        </r>
      </text>
    </comment>
    <comment ref="M5" authorId="0">
      <text>
        <r>
          <rPr>
            <sz val="9"/>
            <color indexed="81"/>
            <rFont val="Tahoma"/>
            <family val="2"/>
          </rPr>
          <t>"SHG/Juso"</t>
        </r>
      </text>
    </comment>
    <comment ref="P5" authorId="0">
      <text>
        <r>
          <rPr>
            <sz val="9"/>
            <color indexed="81"/>
            <rFont val="Tahoma"/>
            <family val="2"/>
          </rPr>
          <t>Linke Einheitsliste SHG-BUG-BK; gewählt: 4 SHG, 2 BUG, 1  BK, 1  unabh. (Kandis auf Liste:  4 SHG, 12 BUG, 1 BK, 5 uanbh.).</t>
        </r>
      </text>
    </comment>
    <comment ref="T5" authorId="0">
      <text>
        <r>
          <rPr>
            <sz val="9"/>
            <color indexed="81"/>
            <rFont val="Tahoma"/>
            <family val="2"/>
          </rPr>
          <t>Bis 1988 "Sozialdemokratische Hochschulgruppe", 1990 "Sozialdemokratische StudentInnen", ab 1991 "Sozialdemokratisches Forum"</t>
        </r>
      </text>
    </comment>
    <comment ref="X5" authorId="0">
      <text>
        <r>
          <rPr>
            <sz val="9"/>
            <color indexed="81"/>
            <rFont val="Tahoma"/>
            <family val="2"/>
          </rPr>
          <t>"Sozialdemokratische StudentInnen"</t>
        </r>
      </text>
    </comment>
    <comment ref="Y5" authorId="0">
      <text>
        <r>
          <rPr>
            <sz val="9"/>
            <color indexed="81"/>
            <rFont val="Tahoma"/>
            <family val="2"/>
          </rPr>
          <t>Listenverbindung mit FLUB</t>
        </r>
      </text>
    </comment>
    <comment ref="AE5" authorId="0">
      <text>
        <r>
          <rPr>
            <sz val="9"/>
            <color indexed="81"/>
            <rFont val="Tahoma"/>
            <family val="2"/>
          </rPr>
          <t>"Cash Flow Party", Bürgerliche Liste, Nachfolgerin des "Spektrums". Kandiderte 1995 unter den Namen "Votum liberal".</t>
        </r>
      </text>
    </comment>
    <comment ref="AJ5" authorId="0">
      <text>
        <r>
          <rPr>
            <sz val="9"/>
            <color indexed="81"/>
            <rFont val="Tahoma"/>
            <family val="2"/>
          </rPr>
          <t>Jungfreisinnige Uni Bern</t>
        </r>
      </text>
    </comment>
    <comment ref="A6" authorId="0">
      <text>
        <r>
          <rPr>
            <sz val="9"/>
            <color indexed="81"/>
            <rFont val="Tahoma"/>
            <family val="2"/>
          </rPr>
          <t>Sozialistische Studenten Bern</t>
        </r>
      </text>
    </comment>
    <comment ref="G6" authorId="0">
      <text>
        <r>
          <rPr>
            <sz val="9"/>
            <color indexed="81"/>
            <rFont val="Tahoma"/>
            <family val="2"/>
          </rPr>
          <t>Bresche Uni-Gruppe, Unigruppe der trozkistischen Revoluntionären Marxistischen Liga / Sozialistischen Arbeiterpartei (RML/SAP), kandierte üblicherweise unter dem Namen "BUG + Aktive Linke", erste erfolglose Kanididatur bereits 76, geht 87 als führende Gründungskraft in der "Aktionsgruppe Kritische Uni" auf.</t>
        </r>
      </text>
    </comment>
    <comment ref="T6" authorId="0">
      <text>
        <r>
          <rPr>
            <sz val="9"/>
            <color indexed="81"/>
            <rFont val="Tahoma"/>
            <family val="2"/>
          </rPr>
          <t>"Aktionsgruppe Kritische Uni", linksalternative Gruppe.
Enstand 1988 aus der trotzkistischen "Bresche Uni Gruppe". Nähe zum Grünen Bündnis Bern und der "Jungen Alternative JA!".
1997 gemeinsame Kandidatur mit der Gruppe "Ökolloquium". Vor Wahlen 1999 Zusammenschluss mit dieser und eingen Vertreter_innen von FS-Listen zu "O. Paradoxus".</t>
        </r>
      </text>
    </comment>
    <comment ref="U6" authorId="0">
      <text>
        <r>
          <rPr>
            <sz val="9"/>
            <color indexed="81"/>
            <rFont val="Tahoma"/>
            <family val="2"/>
          </rPr>
          <t>Bresche Uni-Gruppe</t>
        </r>
      </text>
    </comment>
    <comment ref="AE6" authorId="0">
      <text>
        <r>
          <rPr>
            <sz val="9"/>
            <color indexed="81"/>
            <rFont val="Tahoma"/>
            <family val="2"/>
          </rPr>
          <t>"Aktionsgruppe Kritische Uni", linksalternative Gruppe. Enstand 1988 aus der trotzkistischen "Bresche Uni Gruppe". Nähe zum Grünen Bündnis Bern und der "Jungen Alternative JA!".
1997 gemeinsame Kandidatur mit der Gruppe "Ökolloquium". Vor Wahlen 1999 Zusammenschluss mit dieser und eingen VertreterInnen von FS-Listen zu "O. Paradoxus".</t>
        </r>
      </text>
    </comment>
    <comment ref="AF6" authorId="0">
      <text>
        <r>
          <rPr>
            <sz val="9"/>
            <color indexed="81"/>
            <rFont val="Tahoma"/>
            <family val="2"/>
          </rPr>
          <t>AKU</t>
        </r>
      </text>
    </comment>
    <comment ref="AG6" authorId="0">
      <text>
        <r>
          <rPr>
            <sz val="9"/>
            <color indexed="81"/>
            <rFont val="Tahoma"/>
            <family val="2"/>
          </rPr>
          <t>AG Kritische Uni - Ökolloquium</t>
        </r>
      </text>
    </comment>
    <comment ref="AH6" authorId="0">
      <text>
        <r>
          <rPr>
            <sz val="9"/>
            <color indexed="81"/>
            <rFont val="Tahoma"/>
            <family val="2"/>
          </rPr>
          <t>O. Paradoxus</t>
        </r>
      </text>
    </comment>
    <comment ref="AJ6" authorId="0">
      <text>
        <r>
          <rPr>
            <sz val="9"/>
            <color indexed="81"/>
            <rFont val="Tahoma"/>
            <family val="2"/>
          </rPr>
          <t>2000: frauenpowerliste. Ab 2001: "Junge Alternative- frauenpowerliste". Verbindung zur Stadtberner Jungpartei JA!, 
2009 gemeinsame Liste mit OP. Die zwei letzten SR-Mitglieder von JA-OP! wurden 2011 auf der Liste der Jungen Grünen wiedergewählt.</t>
        </r>
      </text>
    </comment>
    <comment ref="AK6" authorId="1">
      <text>
        <r>
          <rPr>
            <sz val="9"/>
            <color rgb="FF000000"/>
            <rFont val="Tahoma"/>
            <family val="2"/>
            <charset val="1"/>
          </rPr>
          <t>Frauenpowerliste</t>
        </r>
      </text>
    </comment>
    <comment ref="A7" authorId="0">
      <text>
        <r>
          <rPr>
            <sz val="9"/>
            <color indexed="81"/>
            <rFont val="Tahoma"/>
            <family val="2"/>
          </rPr>
          <t>Unigruppe der "Progressiven Organisationen der Schweiz", Post 68er-Partei, verstand sich in den 70er-Jahren als Teil der kommunistischen Weltbewegung, 1973 erstmals Kandidatur als "Aktion für eine fortschrittliche und demokratische Universität (AFDU)", 1980 Auflösung der Unigruppe.</t>
        </r>
      </text>
    </comment>
    <comment ref="C7" authorId="0">
      <text>
        <r>
          <rPr>
            <sz val="9"/>
            <color indexed="81"/>
            <rFont val="Tahoma"/>
            <family val="2"/>
          </rPr>
          <t>Aktion für eine fortschrittliche und demokratische Universität (AFDU)</t>
        </r>
      </text>
    </comment>
    <comment ref="G7" authorId="0">
      <text>
        <r>
          <rPr>
            <sz val="9"/>
            <color indexed="81"/>
            <rFont val="Tahoma"/>
            <family val="2"/>
          </rPr>
          <t>linksradikale Aktivist_innengruppe, der 80er-Bewegung nahe stehend, für Basisdemokratie in SUB,  tragend hinter der Berner Initiative "Uni für alle".</t>
        </r>
      </text>
    </comment>
    <comment ref="T7" authorId="0">
      <text>
        <r>
          <rPr>
            <sz val="9"/>
            <color indexed="81"/>
            <rFont val="Tahoma"/>
            <family val="2"/>
          </rPr>
          <t>1989/1990: Frauenliste, 1992-1997 "Frauen macht Politik!".</t>
        </r>
      </text>
    </comment>
    <comment ref="W7" authorId="0">
      <text>
        <r>
          <rPr>
            <sz val="9"/>
            <color indexed="81"/>
            <rFont val="Tahoma"/>
            <family val="2"/>
          </rPr>
          <t>Frauenliste</t>
        </r>
      </text>
    </comment>
    <comment ref="X7" authorId="0">
      <text>
        <r>
          <rPr>
            <sz val="9"/>
            <color indexed="81"/>
            <rFont val="Tahoma"/>
            <family val="2"/>
          </rPr>
          <t xml:space="preserve">Frauenliste
</t>
        </r>
      </text>
    </comment>
    <comment ref="AF7" authorId="0">
      <text>
        <r>
          <rPr>
            <sz val="9"/>
            <color indexed="81"/>
            <rFont val="Tahoma"/>
            <family val="2"/>
          </rPr>
          <t>FS Geschichte/Polito/Soziologie</t>
        </r>
      </text>
    </comment>
    <comment ref="AG7" authorId="0">
      <text>
        <r>
          <rPr>
            <sz val="9"/>
            <color indexed="81"/>
            <rFont val="Tahoma"/>
            <family val="2"/>
          </rPr>
          <t>FS Geschichte/Soziologie/Politologie/Medienwissenschaften</t>
        </r>
      </text>
    </comment>
    <comment ref="AJ7" authorId="0">
      <text>
        <r>
          <rPr>
            <sz val="9"/>
            <color indexed="81"/>
            <rFont val="Tahoma"/>
            <family val="2"/>
          </rPr>
          <t>"O. Paradoxus" (nach dem wissenschaftlichen Namen einer Schnabeltierart). Entstand aus Zusammenschluss der "Aktion Kritsche Uni", der ökologischen Gruppierung "Ökoloqium" und einigen Vertretenden von FS-Listen. 2009 gemeinse Liste mit JA!.</t>
        </r>
      </text>
    </comment>
    <comment ref="AK7" authorId="1">
      <text>
        <r>
          <rPr>
            <sz val="9"/>
            <color rgb="FF000000"/>
            <rFont val="Tahoma"/>
            <family val="2"/>
            <charset val="1"/>
          </rPr>
          <t>11 still gewählt 1999, 2  bei Nachwahl 2000.</t>
        </r>
      </text>
    </comment>
    <comment ref="A8" authorId="0">
      <text>
        <r>
          <rPr>
            <sz val="9"/>
            <color indexed="81"/>
            <rFont val="Tahoma"/>
            <family val="2"/>
          </rPr>
          <t>Liste der Studentenverbindung Zofingia und nahestehender Personen, gemässigt- bürgerliches Reformprogramm. Kandidierte später noch einmal erfolglose  für den SR in 77+78.</t>
        </r>
      </text>
    </comment>
    <comment ref="G8" authorId="0">
      <text>
        <r>
          <rPr>
            <sz val="9"/>
            <color indexed="81"/>
            <rFont val="Tahoma"/>
            <family val="2"/>
          </rPr>
          <t>Unigruppe der "Progressiven Organisationen der Schweiz", Post 68er-Partei, verstand sich in den 70er-Jahren als Teil der kommunistischen Weltbewegung, 1980 Auflösung der Unigruppe.</t>
        </r>
      </text>
    </comment>
    <comment ref="T8" authorId="0">
      <text>
        <r>
          <rPr>
            <sz val="9"/>
            <color indexed="81"/>
            <rFont val="Tahoma"/>
            <family val="2"/>
          </rPr>
          <t>"Kritische MedizinerInnen Liste", linke Medizinstudis.</t>
        </r>
      </text>
    </comment>
    <comment ref="AJ8" authorId="0">
      <text>
        <r>
          <rPr>
            <sz val="9"/>
            <color indexed="81"/>
            <rFont val="Tahoma"/>
            <family val="2"/>
          </rPr>
          <t>Junge Grüne Uni Bern. 2009-2011 gemeinsame Fraktion mit JA!/OP.</t>
        </r>
      </text>
    </comment>
    <comment ref="A9" authorId="0">
      <text>
        <r>
          <rPr>
            <sz val="9"/>
            <color indexed="81"/>
            <rFont val="Tahoma"/>
            <family val="2"/>
          </rPr>
          <t>Führende Bürgerliche Uniliste der 70er und 80er-Jahre, enstand aus Liste "Vorwärts" (72).</t>
        </r>
      </text>
    </comment>
    <comment ref="B9" authorId="0">
      <text>
        <r>
          <rPr>
            <sz val="9"/>
            <color indexed="81"/>
            <rFont val="Tahoma"/>
            <family val="2"/>
          </rPr>
          <t>Liste "Vorwärts", geprägt von Verbindungsangehörigen des SchwStV.</t>
        </r>
      </text>
    </comment>
    <comment ref="G9" authorId="0">
      <text>
        <r>
          <rPr>
            <sz val="9"/>
            <color indexed="81"/>
            <rFont val="Tahoma"/>
            <family val="2"/>
          </rPr>
          <t>"Marxistischer Studentenverband", 
der Partei der Arbeit nahestehend, orthodox-sowjetkommunistisch,  mehrere erfolglose SR-Kandidaturen seit Anfangs 70er-Jahre, 79-81 ein Sitz im SR.</t>
        </r>
      </text>
    </comment>
    <comment ref="T9" authorId="0">
      <text>
        <r>
          <rPr>
            <sz val="9"/>
            <color indexed="81"/>
            <rFont val="Tahoma"/>
            <family val="2"/>
          </rPr>
          <t>Freie Liste Uni Bern, verstand sich als "Opposition der Mitte". Kombinierte Mitte-Links-Positionen mit Kritik an SUB-Vorstand und verlangte Konkordanzdemokratie.</t>
        </r>
      </text>
    </comment>
    <comment ref="AE9" authorId="0">
      <text>
        <r>
          <rPr>
            <sz val="9"/>
            <color indexed="81"/>
            <rFont val="Tahoma"/>
            <family val="2"/>
          </rPr>
          <t>Liste "Frauen macht Politik!"</t>
        </r>
      </text>
    </comment>
    <comment ref="AJ9" authorId="0">
      <text>
        <r>
          <rPr>
            <sz val="9"/>
            <color indexed="81"/>
            <rFont val="Tahoma"/>
            <family val="2"/>
          </rPr>
          <t>Tuxpartei: Interessenvertretung der phil.nat und Medizin-Studierenden. Setzt sich insbesondere für open source und Transparenz ein. Daher inhaltliche (aber kaum personelle) Überschneidung mit Piratenpartei.</t>
        </r>
      </text>
    </comment>
    <comment ref="A10" authorId="0">
      <text>
        <r>
          <rPr>
            <sz val="9"/>
            <color indexed="81"/>
            <rFont val="Tahoma"/>
            <family val="2"/>
          </rPr>
          <t>Gruppe Unabhängiger Studenten, bürgerliche Partei rechts des "Spektrums".</t>
        </r>
      </text>
    </comment>
    <comment ref="G10" authorId="0">
      <text>
        <r>
          <rPr>
            <sz val="9"/>
            <color indexed="81"/>
            <rFont val="Tahoma"/>
            <family val="2"/>
          </rPr>
          <t xml:space="preserve">Führende Bürgerliche Uniliste der 70er und 80er-Jahre, galt als gemässigter und kompromissorientierter als GUS resp. WBS.
</t>
        </r>
      </text>
    </comment>
    <comment ref="T10" authorId="0">
      <text>
        <r>
          <rPr>
            <sz val="9"/>
            <color indexed="81"/>
            <rFont val="Tahoma"/>
            <family val="2"/>
          </rPr>
          <t>Führende Bürgerliche Uniliste der 70er und 80er-Jahre.</t>
        </r>
      </text>
    </comment>
    <comment ref="AJ10" authorId="0">
      <text>
        <r>
          <rPr>
            <sz val="9"/>
            <color indexed="81"/>
            <rFont val="Tahoma"/>
            <family val="2"/>
          </rPr>
          <t>"wolke 7", christliche Gruppierung um die Berner Bibelgruppe,  Personelle Überschneidungen zu EDU und (insbesondere) EVP,  vereinzelt auch zur CVP.</t>
        </r>
      </text>
    </comment>
    <comment ref="B11" authorId="0">
      <text>
        <r>
          <rPr>
            <sz val="9"/>
            <color indexed="81"/>
            <rFont val="Tahoma"/>
            <family val="2"/>
          </rPr>
          <t>Kliniker 4 Sitze, Vorkliniker 3 Sitze.</t>
        </r>
      </text>
    </comment>
    <comment ref="D11" authorId="0">
      <text>
        <r>
          <rPr>
            <sz val="9"/>
            <color indexed="81"/>
            <rFont val="Tahoma"/>
            <family val="2"/>
          </rPr>
          <t>Kliniker</t>
        </r>
      </text>
    </comment>
    <comment ref="G11" authorId="0">
      <text>
        <r>
          <rPr>
            <sz val="9"/>
            <color indexed="81"/>
            <rFont val="Tahoma"/>
            <family val="2"/>
          </rPr>
          <t>Gruppe Unabhängiger Studenten, bürgerliche Partei rechts des "Spektrums", 1980 Kandidatur als "Liberal-Demokratische Gruppe".</t>
        </r>
      </text>
    </comment>
    <comment ref="L11" authorId="0">
      <text>
        <r>
          <rPr>
            <sz val="9"/>
            <color indexed="81"/>
            <rFont val="Tahoma"/>
            <family val="2"/>
          </rPr>
          <t>Liberal-Demokratische Gruppe, LDG</t>
        </r>
      </text>
    </comment>
    <comment ref="T11" authorId="0">
      <text>
        <r>
          <rPr>
            <sz val="9"/>
            <color indexed="81"/>
            <rFont val="Tahoma"/>
            <family val="2"/>
          </rPr>
          <t>"Cash Flow Party", Bürgerliche Liste, Nachfolgerin des "Spektrums". Kandiderte 1995 unter den Namen "Votum liberal".</t>
        </r>
      </text>
    </comment>
    <comment ref="AJ11" authorId="0">
      <text>
        <r>
          <rPr>
            <sz val="9"/>
            <color indexed="81"/>
            <rFont val="Tahoma"/>
            <family val="2"/>
          </rPr>
          <t>Grünliberale Partei, ab 2019 "junge glp".</t>
        </r>
      </text>
    </comment>
    <comment ref="G12" authorId="0">
      <text>
        <r>
          <rPr>
            <sz val="9"/>
            <color indexed="81"/>
            <rFont val="Tahoma"/>
            <family val="2"/>
          </rPr>
          <t>"Wehrhafte Berner Studenten", entstand aus Offiziersgesellschaft der Uni Bern, pflegte eine aggressiv rechts-konservative Linie, 1983 Kandidatur als "Bürgerliche Studenten Bern".</t>
        </r>
      </text>
    </comment>
    <comment ref="O12" authorId="0">
      <text>
        <r>
          <rPr>
            <sz val="9"/>
            <color indexed="81"/>
            <rFont val="Tahoma"/>
            <family val="2"/>
          </rPr>
          <t>"Bürgerliche Studenten Bern"</t>
        </r>
      </text>
    </comment>
    <comment ref="AJ12" authorId="0">
      <text>
        <r>
          <rPr>
            <sz val="9"/>
            <color indexed="81"/>
            <rFont val="Tahoma"/>
            <family val="2"/>
          </rPr>
          <t>"Wirtschaftswissenschaften im StudentInnenrat" , Liste der FS Wirtschaftswissenschaften.</t>
        </r>
      </text>
    </comment>
    <comment ref="G13" authorId="0">
      <text>
        <r>
          <rPr>
            <sz val="9"/>
            <color indexed="81"/>
            <rFont val="Tahoma"/>
            <family val="2"/>
          </rPr>
          <t>"Mediziner im Studentenrat", Liste bürgerlicher Medizin- und Pharmazie-Studierender, unabhängig von FS Medizin.</t>
        </r>
      </text>
    </comment>
    <comment ref="T13" authorId="0">
      <text>
        <r>
          <rPr>
            <sz val="9"/>
            <color indexed="81"/>
            <rFont val="Tahoma"/>
            <family val="2"/>
          </rPr>
          <t>"Mediziner im Studentenrat", Liste bürgerlicher Medizin- und Pharmazie-Studierender, unabhängig von FS Medizin.</t>
        </r>
      </text>
    </comment>
    <comment ref="B14" authorId="0">
      <text>
        <r>
          <rPr>
            <sz val="9"/>
            <color indexed="81"/>
            <rFont val="Tahoma"/>
            <family val="2"/>
          </rPr>
          <t>"Catilinia" (reformorientierte Linke): 1 Sitz.</t>
        </r>
      </text>
    </comment>
    <comment ref="G14" authorId="0">
      <text>
        <r>
          <rPr>
            <sz val="9"/>
            <color indexed="81"/>
            <rFont val="Tahoma"/>
            <family val="2"/>
          </rPr>
          <t>Evangelische Universitätsgemeinde, links-christlich orientiert.</t>
        </r>
      </text>
    </comment>
    <comment ref="T14" authorId="0">
      <text>
        <r>
          <rPr>
            <sz val="9"/>
            <color indexed="81"/>
            <rFont val="Tahoma"/>
            <family val="2"/>
          </rPr>
          <t>Evangelische Universitätsgemeinde, links-christlich orientiert.</t>
        </r>
      </text>
    </comment>
    <comment ref="AJ14" authorId="0">
      <text>
        <r>
          <rPr>
            <sz val="9"/>
            <color indexed="81"/>
            <rFont val="Tahoma"/>
            <family val="2"/>
          </rPr>
          <t>Leere Menge: Liste OHNE Kandidierene, der Sitz wurde vom bisherigen Vertreter der Blauen Partei eingenommen, seine Nachfolgerin schloss sich der tux an.</t>
        </r>
      </text>
    </comment>
    <comment ref="A15" authorId="0">
      <text>
        <r>
          <rPr>
            <sz val="9"/>
            <color indexed="81"/>
            <rFont val="Tahoma"/>
            <family val="2"/>
          </rPr>
          <t>Anzahl variabel, da jeweils gleichviele Proporzsitze wie FS-Delegierte.</t>
        </r>
      </text>
    </comment>
    <comment ref="G15" authorId="0">
      <text>
        <r>
          <rPr>
            <sz val="9"/>
            <color indexed="81"/>
            <rFont val="Tahoma"/>
            <family val="2"/>
          </rPr>
          <t>Alternative Lösung und Publizität, "Pragmatische Mitte".</t>
        </r>
      </text>
    </comment>
    <comment ref="T15" authorId="0">
      <text>
        <r>
          <rPr>
            <sz val="9"/>
            <color indexed="81"/>
            <rFont val="Tahoma"/>
            <family val="2"/>
          </rPr>
          <t>Alternative Lösung und Publizität, "Pragmatische Mitte".</t>
        </r>
      </text>
    </comment>
    <comment ref="AJ15" authorId="1">
      <text>
        <r>
          <rPr>
            <sz val="9"/>
            <color rgb="FF000000"/>
            <rFont val="Tahoma"/>
            <family val="2"/>
            <charset val="1"/>
          </rPr>
          <t>"Die Blaue Partei". Ihr SR-Vertreter trat 2007 mit der Liste "Leere Menge" an.</t>
        </r>
      </text>
    </comment>
    <comment ref="A16" authorId="0">
      <text>
        <r>
          <rPr>
            <sz val="9"/>
            <color indexed="81"/>
            <rFont val="Tahoma"/>
            <family val="2"/>
          </rPr>
          <t>1 Sitz pro FS. Theoretischer Wert. Einige FSen fanden keine Delegierten, weshalb deren Sitze vakant blieben.</t>
        </r>
      </text>
    </comment>
    <comment ref="I16" authorId="0">
      <text>
        <r>
          <rPr>
            <sz val="9"/>
            <color indexed="81"/>
            <rFont val="Tahoma"/>
            <family val="2"/>
          </rPr>
          <t>"Historiker" 1 Sitz , "FS phil. hist. + Sekundarlehramt" 1 Sitz.</t>
        </r>
      </text>
    </comment>
    <comment ref="J16" authorId="0">
      <text>
        <r>
          <rPr>
            <sz val="9"/>
            <color indexed="81"/>
            <rFont val="Tahoma"/>
            <family val="2"/>
          </rPr>
          <t>"Historiker" 1 Sitz , FS phil. hist. 1 Sitz.</t>
        </r>
      </text>
    </comment>
    <comment ref="V16" authorId="0">
      <text>
        <r>
          <rPr>
            <sz val="9"/>
            <color indexed="81"/>
            <rFont val="Tahoma"/>
            <family val="2"/>
          </rPr>
          <t>FS phil.-hist I: 4 Sitze, FS phil-hist II: 3 Sitze.</t>
        </r>
      </text>
    </comment>
    <comment ref="Z16" authorId="0">
      <text>
        <r>
          <rPr>
            <sz val="9"/>
            <color indexed="81"/>
            <rFont val="Tahoma"/>
            <family val="2"/>
          </rPr>
          <t>FS phil. hist: 4 Sitze, Ethnoliste: 1 Sitz.</t>
        </r>
      </text>
    </comment>
    <comment ref="AB16" authorId="0">
      <text>
        <r>
          <rPr>
            <sz val="9"/>
            <color indexed="81"/>
            <rFont val="Tahoma"/>
            <family val="2"/>
          </rPr>
          <t>FS Geschichte/Soziologie</t>
        </r>
      </text>
    </comment>
    <comment ref="AC16" authorId="0">
      <text>
        <r>
          <rPr>
            <sz val="9"/>
            <color indexed="81"/>
            <rFont val="Tahoma"/>
            <family val="2"/>
          </rPr>
          <t>FS Geschichte/Polito/Soziologie</t>
        </r>
      </text>
    </comment>
    <comment ref="AJ16" authorId="1">
      <text>
        <r>
          <rPr>
            <sz val="9"/>
            <color rgb="FF000000"/>
            <rFont val="Tahoma"/>
            <family val="2"/>
            <charset val="1"/>
          </rPr>
          <t>Sozialistische Uni-Fraktion. Keine bekannten Verbindungen zu ausseruniversitäreren Gruppierungen oder Parteien.</t>
        </r>
      </text>
    </comment>
    <comment ref="H17" authorId="0">
      <text>
        <r>
          <rPr>
            <sz val="9"/>
            <color indexed="81"/>
            <rFont val="Tahoma"/>
            <family val="2"/>
          </rPr>
          <t xml:space="preserve">VWL/BWL/Soz
</t>
        </r>
      </text>
    </comment>
    <comment ref="O17" authorId="0">
      <text>
        <r>
          <rPr>
            <sz val="9"/>
            <color indexed="81"/>
            <rFont val="Tahoma"/>
            <family val="2"/>
          </rPr>
          <t>FS VWL/BWL/Soz</t>
        </r>
      </text>
    </comment>
    <comment ref="U17" authorId="0">
      <text>
        <r>
          <rPr>
            <sz val="9"/>
            <color indexed="81"/>
            <rFont val="Tahoma"/>
            <family val="2"/>
          </rPr>
          <t>FS VWL/BWL/Soz</t>
        </r>
      </text>
    </comment>
    <comment ref="V17" authorId="0">
      <text>
        <r>
          <rPr>
            <sz val="9"/>
            <color indexed="81"/>
            <rFont val="Tahoma"/>
            <family val="2"/>
          </rPr>
          <t>FS VWL/BWL/Soz</t>
        </r>
      </text>
    </comment>
    <comment ref="W17" authorId="0">
      <text>
        <r>
          <rPr>
            <sz val="9"/>
            <color indexed="81"/>
            <rFont val="Tahoma"/>
            <family val="2"/>
          </rPr>
          <t>FS VWL/BWL/Soz</t>
        </r>
      </text>
    </comment>
    <comment ref="X17" authorId="0">
      <text>
        <r>
          <rPr>
            <sz val="9"/>
            <color indexed="81"/>
            <rFont val="Tahoma"/>
            <family val="2"/>
          </rPr>
          <t>FS VWL/BWL/Soz</t>
        </r>
      </text>
    </comment>
    <comment ref="Z17" authorId="0">
      <text>
        <r>
          <rPr>
            <sz val="9"/>
            <color indexed="81"/>
            <rFont val="Tahoma"/>
            <family val="2"/>
          </rPr>
          <t>FS rer.pol. (VWL/BWL/Soz.): 3 Sitze, FS Soziologie: 1 Sitz.</t>
        </r>
      </text>
    </comment>
    <comment ref="AA17" authorId="0">
      <text>
        <r>
          <rPr>
            <sz val="9"/>
            <color indexed="81"/>
            <rFont val="Tahoma"/>
            <family val="2"/>
          </rPr>
          <t>FS rer. pol.</t>
        </r>
      </text>
    </comment>
    <comment ref="AJ17" authorId="2">
      <text>
        <r>
          <rPr>
            <sz val="9"/>
            <color indexed="81"/>
            <rFont val="Tahoma"/>
            <family val="2"/>
          </rPr>
          <t>kritische Politik, Linksaussen-Gruppierung, lose verknüpft mit gleichnamiger Zürcher Unipartei.</t>
        </r>
      </text>
    </comment>
    <comment ref="W19" authorId="0">
      <text>
        <r>
          <rPr>
            <sz val="9"/>
            <color indexed="81"/>
            <rFont val="Tahoma"/>
            <family val="2"/>
          </rPr>
          <t>PEPP Perestrojkende PsycholgInnen und PädagogInnen (FS Psychologie/Pädagogik).</t>
        </r>
      </text>
    </comment>
    <comment ref="X19" authorId="0">
      <text>
        <r>
          <rPr>
            <sz val="9"/>
            <color indexed="81"/>
            <rFont val="Tahoma"/>
            <family val="2"/>
          </rPr>
          <t>PEPP (FS Psychologie &amp; Pädagogik).</t>
        </r>
      </text>
    </comment>
    <comment ref="Y19" authorId="0">
      <text>
        <r>
          <rPr>
            <sz val="9"/>
            <color indexed="81"/>
            <rFont val="Tahoma"/>
            <family val="2"/>
          </rPr>
          <t>FS Psychologie</t>
        </r>
      </text>
    </comment>
    <comment ref="Z19" authorId="0">
      <text>
        <r>
          <rPr>
            <sz val="9"/>
            <color indexed="81"/>
            <rFont val="Tahoma"/>
            <family val="2"/>
          </rPr>
          <t>FS Psychologie 3 Sitze, FS Pädagogik 1 Sitz.</t>
        </r>
      </text>
    </comment>
    <comment ref="AA19" authorId="0">
      <text>
        <r>
          <rPr>
            <sz val="9"/>
            <color indexed="81"/>
            <rFont val="Tahoma"/>
            <family val="2"/>
          </rPr>
          <t>FS Psychologie</t>
        </r>
      </text>
    </comment>
    <comment ref="AB19" authorId="0">
      <text>
        <r>
          <rPr>
            <sz val="9"/>
            <color indexed="81"/>
            <rFont val="Tahoma"/>
            <family val="2"/>
          </rPr>
          <t>FS Psychologie</t>
        </r>
      </text>
    </comment>
    <comment ref="Z20" authorId="0">
      <text>
        <r>
          <rPr>
            <sz val="9"/>
            <color indexed="81"/>
            <rFont val="Tahoma"/>
            <family val="2"/>
          </rPr>
          <t>"GeographInnen-Liste"</t>
        </r>
      </text>
    </comment>
    <comment ref="H22" authorId="0">
      <text>
        <r>
          <rPr>
            <sz val="9"/>
            <color indexed="81"/>
            <rFont val="Tahoma"/>
            <family val="2"/>
          </rPr>
          <t>1 Sitz gemeinsame Liste FS Sekunderlehramt / Ev. Theologie.</t>
        </r>
      </text>
    </comment>
    <comment ref="I23" authorId="0">
      <text>
        <r>
          <rPr>
            <sz val="9"/>
            <color indexed="81"/>
            <rFont val="Tahoma"/>
            <family val="2"/>
          </rPr>
          <t>SUB-versiv (Liste einer ehemaligen Spektrum-Studentenrätin, rechts).</t>
        </r>
      </text>
    </comment>
    <comment ref="J23" authorId="0">
      <text>
        <r>
          <rPr>
            <sz val="9"/>
            <color indexed="81"/>
            <rFont val="Tahoma"/>
            <family val="2"/>
          </rPr>
          <t>"Echo vo Zimmerwaud"  (linke Protest-Liste, für Ersatz von SR durch GV-System) 2 Sitze.</t>
        </r>
      </text>
    </comment>
    <comment ref="K23" authorId="0">
      <text>
        <r>
          <rPr>
            <sz val="9"/>
            <color indexed="81"/>
            <rFont val="Tahoma"/>
            <family val="2"/>
          </rPr>
          <t xml:space="preserve">BKV ("Bakounine - Kroptokine - Vian", anarchistisch-humoristische Liste eines Ex-SUB und VSS-Vorstandes): 1 Sitz. </t>
        </r>
      </text>
    </comment>
    <comment ref="L23" authorId="0">
      <text>
        <r>
          <rPr>
            <sz val="9"/>
            <color indexed="81"/>
            <rFont val="Tahoma"/>
            <family val="2"/>
          </rPr>
          <t>"Wehrlose Studenten" 2 Site, "Wehrwölfe" 2 Sitze, beide Anti-WBS-Listen  hatten eine gemeinsame LV mit  EUG.</t>
        </r>
      </text>
    </comment>
    <comment ref="M23" authorId="0">
      <text>
        <r>
          <rPr>
            <sz val="9"/>
            <color indexed="81"/>
            <rFont val="Tahoma"/>
            <family val="2"/>
          </rPr>
          <t>"Wehrlose Werwölfe" (Zusammenschluss der zwei Anti-WBS-Listen von 1980) 3 Sitze.</t>
        </r>
      </text>
    </comment>
    <comment ref="N23" authorId="0">
      <text>
        <r>
          <rPr>
            <sz val="9"/>
            <color indexed="81"/>
            <rFont val="Tahoma"/>
            <family val="2"/>
          </rPr>
          <t>studenti ticinesi (rechte LV) 1 Sitz, kritisches Höheres Lehramt (linke Lehramt-Studis) 1 Sitz.</t>
        </r>
      </text>
    </comment>
    <comment ref="O23" authorId="0">
      <text>
        <r>
          <rPr>
            <sz val="9"/>
            <color indexed="81"/>
            <rFont val="Tahoma"/>
            <family val="2"/>
          </rPr>
          <t>studenti ticinesi (rechte LV) 1 Sitz, "Mediziner ohne Studentenrat" (medizinische Jux-Liste) 1 Sitz, "Tandem der Mitte" (2 Erstsemestrige, versprachen im Wahlkampf "pragmatische Politik", tatsächlich anarchistische angehauchte Alternative, die sich einen parlamentarismuskritschen Streich erlaubten) 2 Sitze.</t>
        </r>
      </text>
    </comment>
    <comment ref="Q23" authorId="0">
      <text>
        <r>
          <rPr>
            <sz val="9"/>
            <color indexed="81"/>
            <rFont val="Tahoma"/>
            <family val="2"/>
          </rPr>
          <t>KIS (Verein Kritische Jus-StudentInnen, linke Jus-Studis) 1 Sitz.</t>
        </r>
      </text>
    </comment>
    <comment ref="R23" authorId="0">
      <text>
        <r>
          <rPr>
            <sz val="9"/>
            <color indexed="81"/>
            <rFont val="Tahoma"/>
            <family val="2"/>
          </rPr>
          <t xml:space="preserve">"Ein Fall für 3": 1 Sitz, "Offene Liste" ("pragmatische Mitte"): 2 Sitze.
</t>
        </r>
      </text>
    </comment>
    <comment ref="U23" authorId="0">
      <text>
        <r>
          <rPr>
            <sz val="9"/>
            <color indexed="81"/>
            <rFont val="Tahoma"/>
            <family val="2"/>
          </rPr>
          <t>offene Liste ("pragmatische Mitte"): 1 Sitz, Aristokratische Alternative" (AA): 1 Sitz.</t>
        </r>
      </text>
    </comment>
    <comment ref="V23" authorId="0">
      <text>
        <r>
          <rPr>
            <sz val="9"/>
            <color indexed="81"/>
            <rFont val="Tahoma"/>
            <family val="2"/>
          </rPr>
          <t>IFC ("I feel cool", moderat-bürgerlich, verbindungsnah): 2 Sitze, studenti ticinesi (rechte LV): 1 Sitz, konkret SNUP (rechts).</t>
        </r>
      </text>
    </comment>
    <comment ref="X23" authorId="0">
      <text>
        <r>
          <rPr>
            <sz val="9"/>
            <color indexed="81"/>
            <rFont val="Tahoma"/>
            <family val="2"/>
          </rPr>
          <t>"NAGRA" (Nun Aber Ganz Rasch Anders): 1 Sitz.</t>
        </r>
      </text>
    </comment>
    <comment ref="Y23" authorId="0">
      <text>
        <r>
          <rPr>
            <sz val="9"/>
            <color indexed="81"/>
            <rFont val="Tahoma"/>
            <family val="2"/>
          </rPr>
          <t>Polylog (entstanden aus einer Arbeitsgruppe in einem Rechtsphilosophie-Seminar): 3 Sitze, "Unabhängige": 2 Sitze.</t>
        </r>
      </text>
    </comment>
    <comment ref="AA23" authorId="0">
      <text>
        <r>
          <rPr>
            <sz val="9"/>
            <color indexed="81"/>
            <rFont val="Tahoma"/>
            <family val="2"/>
          </rPr>
          <t>"SEP", Liste mit 5 Männern aus  Fachschschaften.</t>
        </r>
      </text>
    </comment>
    <comment ref="AW29" authorId="0">
      <text>
        <r>
          <rPr>
            <sz val="9"/>
            <color indexed="81"/>
            <rFont val="Tahoma"/>
            <family val="2"/>
          </rPr>
          <t xml:space="preserve">inkl. einiger Mitte-links-Listen, sowie nicht zuordbarer Gruppierungen, deren Bezeichnungen  </t>
        </r>
        <r>
          <rPr>
            <sz val="9"/>
            <color indexed="81"/>
            <rFont val="Tahoma"/>
            <family val="2"/>
          </rPr>
          <t xml:space="preserve">
eine linke Ausrichtung vermuten lässt.</t>
        </r>
      </text>
    </comment>
    <comment ref="AW42" authorId="0">
      <text>
        <r>
          <rPr>
            <sz val="9"/>
            <color indexed="81"/>
            <rFont val="Tahoma"/>
            <family val="2"/>
          </rPr>
          <t>inkl. Gruppierungen, die aufgrund mangelnder Informationen in den konsultierten Quellen nicht zugeordnet werden können</t>
        </r>
      </text>
    </comment>
  </commentList>
</comments>
</file>

<file path=xl/sharedStrings.xml><?xml version="1.0" encoding="utf-8"?>
<sst xmlns="http://schemas.openxmlformats.org/spreadsheetml/2006/main" count="137" uniqueCount="87">
  <si>
    <t>I. 1972-1976: 1/2 FS-Delegierte (1 Del. pro FS), 1/2 Listenproporz</t>
  </si>
  <si>
    <t>II. a 1976-1986 Listenproporz mit 40 Sitzen, jährliche Wahlen</t>
  </si>
  <si>
    <t>II. b 1987-1995 Listenproporz mit 40 Sitzen, jährliche Wahlen</t>
  </si>
  <si>
    <t>Linke</t>
  </si>
  <si>
    <t>LHG/SLG</t>
  </si>
  <si>
    <t>SLG</t>
  </si>
  <si>
    <t>SF</t>
  </si>
  <si>
    <t>Fsen</t>
  </si>
  <si>
    <t>SHG</t>
  </si>
  <si>
    <t>SHG/SF</t>
  </si>
  <si>
    <t>CFP/VL</t>
  </si>
  <si>
    <t>JF</t>
  </si>
  <si>
    <t>unklar</t>
  </si>
  <si>
    <t>SSB</t>
  </si>
  <si>
    <t>BUG + AL</t>
  </si>
  <si>
    <t>AKU</t>
  </si>
  <si>
    <t>AKU/Öko/OP!</t>
  </si>
  <si>
    <t>JA! - fp</t>
  </si>
  <si>
    <t>Mitte</t>
  </si>
  <si>
    <t>POCH/AFDU</t>
  </si>
  <si>
    <t>Basiskomitee</t>
  </si>
  <si>
    <t>Frauen</t>
  </si>
  <si>
    <t>FS hist/wiso</t>
  </si>
  <si>
    <t>OP</t>
  </si>
  <si>
    <t>Rechte</t>
  </si>
  <si>
    <t>Zofingia</t>
  </si>
  <si>
    <t>POCH</t>
  </si>
  <si>
    <t>kml</t>
  </si>
  <si>
    <t>FS phil.nat.</t>
  </si>
  <si>
    <t>JG</t>
  </si>
  <si>
    <t>Spektrum</t>
  </si>
  <si>
    <t>MSV</t>
  </si>
  <si>
    <t>FLUB</t>
  </si>
  <si>
    <t>FmP</t>
  </si>
  <si>
    <t>Tux</t>
  </si>
  <si>
    <t>GUS</t>
  </si>
  <si>
    <t>w7</t>
  </si>
  <si>
    <t>FS Medizin</t>
  </si>
  <si>
    <t>GUS/LDG</t>
  </si>
  <si>
    <t>CFP</t>
  </si>
  <si>
    <t>WBS</t>
  </si>
  <si>
    <t>WIR</t>
  </si>
  <si>
    <t>FS Sekundarlehramt</t>
  </si>
  <si>
    <t>MiS</t>
  </si>
  <si>
    <t>FS Jus</t>
  </si>
  <si>
    <t>diverse</t>
  </si>
  <si>
    <t>EUG</t>
  </si>
  <si>
    <t>LM</t>
  </si>
  <si>
    <t>ALP</t>
  </si>
  <si>
    <t>FSen</t>
  </si>
  <si>
    <t>Bla.P</t>
  </si>
  <si>
    <t>FS-Delegierte</t>
  </si>
  <si>
    <t>FS phil.hist</t>
  </si>
  <si>
    <t>FS phil. hist</t>
  </si>
  <si>
    <t>SUF</t>
  </si>
  <si>
    <t xml:space="preserve">Total </t>
  </si>
  <si>
    <t>FS wiso</t>
  </si>
  <si>
    <t>Sitze nach Lager</t>
  </si>
  <si>
    <t>FS Geographie</t>
  </si>
  <si>
    <t>FS phil. nat.</t>
  </si>
  <si>
    <t>FS phil. nat</t>
  </si>
  <si>
    <t>FS Theologie</t>
  </si>
  <si>
    <t>Unklar</t>
  </si>
  <si>
    <t>FS Psycho/Pädagogik</t>
  </si>
  <si>
    <t>MiSR</t>
  </si>
  <si>
    <t>glp</t>
  </si>
  <si>
    <t>tux</t>
  </si>
  <si>
    <t>FS-Listen</t>
  </si>
  <si>
    <t>div. Links</t>
  </si>
  <si>
    <t>jg</t>
  </si>
  <si>
    <t>SHG/sf</t>
  </si>
  <si>
    <t>SHG-BUG-BK</t>
  </si>
  <si>
    <t>Krit. Med. Liste</t>
  </si>
  <si>
    <t>ja-fp</t>
  </si>
  <si>
    <t>BUG/AKU</t>
  </si>
  <si>
    <t>Basis</t>
  </si>
  <si>
    <t>FS VWL/BWL/Soz</t>
  </si>
  <si>
    <t>III. a 95-99 Listenproporz mit 40 Sitzen, zweijährliche Wahlen</t>
  </si>
  <si>
    <t>III. b. 2000-2015 Listenproporz mit 40 Sitzen, zweijährliche Wahlen, ab 2005  elektronische Form</t>
  </si>
  <si>
    <t>div. Mitte/unklar</t>
  </si>
  <si>
    <t>Basis für Grafik "Lager"</t>
  </si>
  <si>
    <t>Basis für Grafik "Gruppierungen"</t>
  </si>
  <si>
    <t>div. Rechts</t>
  </si>
  <si>
    <t>Total Proporzsitze</t>
  </si>
  <si>
    <t>kriPo</t>
  </si>
  <si>
    <t>Erstellt von Julian Marbach (SR-Mitglied 2013-2015, 2016; SUB-Vorstand 2013-2015). Basierend auf Unterlagen aus dem Staatsarchiv des Kantons Bern und dem Archiv der SUB, April 2016, ergänzt und überarbeitet, März 2019.</t>
  </si>
  <si>
    <t>GLP/jglp</t>
  </si>
</sst>
</file>

<file path=xl/styles.xml><?xml version="1.0" encoding="utf-8"?>
<styleSheet xmlns="http://schemas.openxmlformats.org/spreadsheetml/2006/main">
  <fonts count="9">
    <font>
      <sz val="11"/>
      <color theme="1"/>
      <name val="Calibri"/>
      <family val="2"/>
      <scheme val="minor"/>
    </font>
    <font>
      <b/>
      <i/>
      <sz val="11"/>
      <color rgb="FF000000"/>
      <name val="Calibri"/>
      <family val="2"/>
    </font>
    <font>
      <i/>
      <sz val="11"/>
      <color theme="0" tint="-0.249977111117893"/>
      <name val="Calibri"/>
      <family val="2"/>
    </font>
    <font>
      <i/>
      <sz val="11"/>
      <color rgb="FF000000"/>
      <name val="Calibri"/>
      <family val="2"/>
    </font>
    <font>
      <sz val="11"/>
      <color rgb="FFBFBFBF"/>
      <name val="Calibri"/>
      <family val="2"/>
      <charset val="1"/>
    </font>
    <font>
      <sz val="11"/>
      <color rgb="FF000000"/>
      <name val="Calibri"/>
      <family val="2"/>
    </font>
    <font>
      <b/>
      <sz val="11"/>
      <color rgb="FF000000"/>
      <name val="Calibri"/>
      <family val="2"/>
    </font>
    <font>
      <sz val="9"/>
      <color indexed="81"/>
      <name val="Tahoma"/>
      <family val="2"/>
    </font>
    <font>
      <sz val="9"/>
      <color rgb="FF000000"/>
      <name val="Tahoma"/>
      <family val="2"/>
      <charset val="1"/>
    </font>
  </fonts>
  <fills count="2">
    <fill>
      <patternFill patternType="none"/>
    </fill>
    <fill>
      <patternFill patternType="gray125"/>
    </fill>
  </fills>
  <borders count="1">
    <border>
      <left/>
      <right/>
      <top/>
      <bottom/>
      <diagonal/>
    </border>
  </borders>
  <cellStyleXfs count="1">
    <xf numFmtId="0" fontId="0" fillId="0" borderId="0"/>
  </cellStyleXfs>
  <cellXfs count="21">
    <xf numFmtId="0" fontId="0" fillId="0" borderId="0" xfId="0"/>
    <xf numFmtId="0" fontId="0" fillId="0" borderId="0" xfId="0" applyAlignment="1">
      <alignment vertical="center"/>
    </xf>
    <xf numFmtId="0" fontId="2" fillId="0" borderId="0" xfId="0" applyFont="1"/>
    <xf numFmtId="0" fontId="3" fillId="0" borderId="0" xfId="0" applyFont="1"/>
    <xf numFmtId="0" fontId="4" fillId="0" borderId="0" xfId="0" applyFont="1"/>
    <xf numFmtId="0" fontId="0" fillId="0" borderId="0" xfId="0" applyAlignment="1">
      <alignment horizontal="right" vertical="center"/>
    </xf>
    <xf numFmtId="0" fontId="6" fillId="0" borderId="0" xfId="0" applyFont="1"/>
    <xf numFmtId="0" fontId="0" fillId="0" borderId="0" xfId="0" applyAlignment="1">
      <alignment horizontal="right" vertical="center"/>
    </xf>
    <xf numFmtId="0" fontId="0" fillId="0" borderId="0" xfId="0" applyAlignment="1">
      <alignment vertical="top" wrapText="1"/>
    </xf>
    <xf numFmtId="0" fontId="0" fillId="0" borderId="0" xfId="0" applyAlignment="1">
      <alignment horizontal="right" vertical="center"/>
    </xf>
    <xf numFmtId="0" fontId="0" fillId="0" borderId="0" xfId="0" applyFill="1"/>
    <xf numFmtId="0" fontId="3" fillId="0" borderId="0" xfId="0" applyFont="1" applyFill="1"/>
    <xf numFmtId="0" fontId="4" fillId="0" borderId="0" xfId="0" applyFont="1" applyFill="1"/>
    <xf numFmtId="0" fontId="5" fillId="0" borderId="0" xfId="0" applyFont="1" applyFill="1"/>
    <xf numFmtId="0" fontId="1" fillId="0" borderId="0" xfId="0" applyFont="1" applyAlignment="1">
      <alignment horizontal="center"/>
    </xf>
    <xf numFmtId="0" fontId="0" fillId="0" borderId="0" xfId="0" applyAlignment="1">
      <alignment horizontal="center" wrapText="1"/>
    </xf>
    <xf numFmtId="0" fontId="0" fillId="0" borderId="0" xfId="0" applyAlignment="1">
      <alignment horizontal="center" vertical="center"/>
    </xf>
    <xf numFmtId="0" fontId="0" fillId="0" borderId="0" xfId="0" applyFill="1" applyAlignment="1">
      <alignment horizontal="right" vertical="center"/>
    </xf>
    <xf numFmtId="0" fontId="3" fillId="0" borderId="0" xfId="0" applyFont="1" applyFill="1" applyAlignment="1">
      <alignment horizontal="right" vertical="center"/>
    </xf>
    <xf numFmtId="0" fontId="0" fillId="0" borderId="0" xfId="0" applyFill="1" applyAlignment="1">
      <alignment horizontal="center"/>
    </xf>
    <xf numFmtId="0" fontId="0" fillId="0" borderId="0" xfId="0" applyAlignment="1">
      <alignment horizontal="center"/>
    </xf>
  </cellXfs>
  <cellStyles count="1">
    <cellStyle name="Standard" xfId="0" builtinId="0"/>
  </cellStyles>
  <dxfs count="0"/>
  <tableStyles count="0" defaultTableStyle="TableStyleMedium9" defaultPivotStyle="PivotStyleLight16"/>
  <colors>
    <mruColors>
      <color rgb="FFFFFF99"/>
      <color rgb="FFFFFF66"/>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sharedStrings" Target="sharedString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lang val="de-DE"/>
  <c:chart>
    <c:title>
      <c:tx>
        <c:rich>
          <a:bodyPr/>
          <a:lstStyle/>
          <a:p>
            <a:pPr>
              <a:defRPr/>
            </a:pPr>
            <a:r>
              <a:rPr lang="de-CH"/>
              <a:t>SR-Sitze nach Listenarten, 1976-2016</a:t>
            </a:r>
          </a:p>
        </c:rich>
      </c:tx>
      <c:layout/>
    </c:title>
    <c:plotArea>
      <c:layout/>
      <c:areaChart>
        <c:grouping val="stacked"/>
        <c:ser>
          <c:idx val="0"/>
          <c:order val="0"/>
          <c:tx>
            <c:strRef>
              <c:f>Sitzverteilung!$AW$3</c:f>
              <c:strCache>
                <c:ptCount val="1"/>
                <c:pt idx="0">
                  <c:v>Linke</c:v>
                </c:pt>
              </c:strCache>
            </c:strRef>
          </c:tx>
          <c:spPr>
            <a:solidFill>
              <a:schemeClr val="accent2"/>
            </a:solidFill>
            <a:ln w="25400">
              <a:noFill/>
            </a:ln>
          </c:spPr>
          <c:cat>
            <c:numRef>
              <c:f>Sitzverteilung!$AX$2:$CP$2</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Sitzverteilung!$AX$3:$CP$3</c:f>
              <c:numCache>
                <c:formatCode>General</c:formatCode>
                <c:ptCount val="45"/>
                <c:pt idx="0">
                  <c:v>15</c:v>
                </c:pt>
                <c:pt idx="1">
                  <c:v>14</c:v>
                </c:pt>
                <c:pt idx="2">
                  <c:v>16</c:v>
                </c:pt>
                <c:pt idx="3">
                  <c:v>14</c:v>
                </c:pt>
                <c:pt idx="4">
                  <c:v>17</c:v>
                </c:pt>
                <c:pt idx="5">
                  <c:v>16</c:v>
                </c:pt>
                <c:pt idx="6">
                  <c:v>16</c:v>
                </c:pt>
                <c:pt idx="7">
                  <c:v>13</c:v>
                </c:pt>
                <c:pt idx="8">
                  <c:v>13</c:v>
                </c:pt>
                <c:pt idx="9">
                  <c:v>15</c:v>
                </c:pt>
                <c:pt idx="10">
                  <c:v>13</c:v>
                </c:pt>
                <c:pt idx="11">
                  <c:v>11</c:v>
                </c:pt>
                <c:pt idx="12">
                  <c:v>11</c:v>
                </c:pt>
                <c:pt idx="13">
                  <c:v>11</c:v>
                </c:pt>
                <c:pt idx="14">
                  <c:v>16</c:v>
                </c:pt>
                <c:pt idx="15">
                  <c:v>19</c:v>
                </c:pt>
                <c:pt idx="16">
                  <c:v>19</c:v>
                </c:pt>
                <c:pt idx="17">
                  <c:v>21</c:v>
                </c:pt>
                <c:pt idx="18">
                  <c:v>25</c:v>
                </c:pt>
                <c:pt idx="19">
                  <c:v>20</c:v>
                </c:pt>
                <c:pt idx="20">
                  <c:v>20</c:v>
                </c:pt>
                <c:pt idx="21">
                  <c:v>24</c:v>
                </c:pt>
                <c:pt idx="22">
                  <c:v>24</c:v>
                </c:pt>
                <c:pt idx="23">
                  <c:v>25</c:v>
                </c:pt>
                <c:pt idx="24">
                  <c:v>37</c:v>
                </c:pt>
                <c:pt idx="25">
                  <c:v>31</c:v>
                </c:pt>
                <c:pt idx="26">
                  <c:v>31</c:v>
                </c:pt>
                <c:pt idx="27">
                  <c:v>25</c:v>
                </c:pt>
                <c:pt idx="28">
                  <c:v>25</c:v>
                </c:pt>
                <c:pt idx="29">
                  <c:v>19</c:v>
                </c:pt>
                <c:pt idx="30">
                  <c:v>19</c:v>
                </c:pt>
                <c:pt idx="31">
                  <c:v>21</c:v>
                </c:pt>
                <c:pt idx="32">
                  <c:v>21</c:v>
                </c:pt>
                <c:pt idx="33">
                  <c:v>22</c:v>
                </c:pt>
                <c:pt idx="34">
                  <c:v>22</c:v>
                </c:pt>
                <c:pt idx="35">
                  <c:v>19</c:v>
                </c:pt>
                <c:pt idx="36">
                  <c:v>19</c:v>
                </c:pt>
                <c:pt idx="37">
                  <c:v>18</c:v>
                </c:pt>
                <c:pt idx="38">
                  <c:v>18</c:v>
                </c:pt>
                <c:pt idx="39">
                  <c:v>16</c:v>
                </c:pt>
                <c:pt idx="40">
                  <c:v>16</c:v>
                </c:pt>
                <c:pt idx="41">
                  <c:v>21</c:v>
                </c:pt>
                <c:pt idx="42">
                  <c:v>21</c:v>
                </c:pt>
                <c:pt idx="43">
                  <c:v>21</c:v>
                </c:pt>
                <c:pt idx="44">
                  <c:v>21</c:v>
                </c:pt>
              </c:numCache>
            </c:numRef>
          </c:val>
        </c:ser>
        <c:ser>
          <c:idx val="1"/>
          <c:order val="1"/>
          <c:tx>
            <c:strRef>
              <c:f>Sitzverteilung!$AW$4</c:f>
              <c:strCache>
                <c:ptCount val="1"/>
                <c:pt idx="0">
                  <c:v>Fsen</c:v>
                </c:pt>
              </c:strCache>
            </c:strRef>
          </c:tx>
          <c:spPr>
            <a:solidFill>
              <a:srgbClr val="FFFF66"/>
            </a:solidFill>
            <a:ln w="25400">
              <a:noFill/>
            </a:ln>
          </c:spPr>
          <c:cat>
            <c:numRef>
              <c:f>Sitzverteilung!$AX$2:$CP$2</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Sitzverteilung!$AX$4:$CP$4</c:f>
              <c:numCache>
                <c:formatCode>General</c:formatCode>
                <c:ptCount val="45"/>
                <c:pt idx="0">
                  <c:v>8</c:v>
                </c:pt>
                <c:pt idx="1">
                  <c:v>10</c:v>
                </c:pt>
                <c:pt idx="2">
                  <c:v>8</c:v>
                </c:pt>
                <c:pt idx="3">
                  <c:v>9</c:v>
                </c:pt>
                <c:pt idx="4">
                  <c:v>9</c:v>
                </c:pt>
                <c:pt idx="5">
                  <c:v>10</c:v>
                </c:pt>
                <c:pt idx="6">
                  <c:v>9</c:v>
                </c:pt>
                <c:pt idx="7">
                  <c:v>10</c:v>
                </c:pt>
                <c:pt idx="8">
                  <c:v>13</c:v>
                </c:pt>
                <c:pt idx="9">
                  <c:v>9</c:v>
                </c:pt>
                <c:pt idx="10">
                  <c:v>10</c:v>
                </c:pt>
                <c:pt idx="11">
                  <c:v>11</c:v>
                </c:pt>
                <c:pt idx="12">
                  <c:v>14</c:v>
                </c:pt>
                <c:pt idx="13">
                  <c:v>14</c:v>
                </c:pt>
                <c:pt idx="14">
                  <c:v>8</c:v>
                </c:pt>
                <c:pt idx="15">
                  <c:v>3</c:v>
                </c:pt>
                <c:pt idx="16">
                  <c:v>18</c:v>
                </c:pt>
                <c:pt idx="17">
                  <c:v>7</c:v>
                </c:pt>
                <c:pt idx="18">
                  <c:v>3</c:v>
                </c:pt>
                <c:pt idx="19">
                  <c:v>10</c:v>
                </c:pt>
                <c:pt idx="20">
                  <c:v>10</c:v>
                </c:pt>
                <c:pt idx="21">
                  <c:v>10</c:v>
                </c:pt>
                <c:pt idx="22">
                  <c:v>10</c:v>
                </c:pt>
                <c:pt idx="23">
                  <c:v>0</c:v>
                </c:pt>
                <c:pt idx="24">
                  <c:v>0</c:v>
                </c:pt>
                <c:pt idx="25">
                  <c:v>0</c:v>
                </c:pt>
                <c:pt idx="26">
                  <c:v>0</c:v>
                </c:pt>
                <c:pt idx="27">
                  <c:v>1</c:v>
                </c:pt>
                <c:pt idx="28">
                  <c:v>1</c:v>
                </c:pt>
                <c:pt idx="29">
                  <c:v>1</c:v>
                </c:pt>
                <c:pt idx="30">
                  <c:v>1</c:v>
                </c:pt>
                <c:pt idx="31">
                  <c:v>0</c:v>
                </c:pt>
                <c:pt idx="32">
                  <c:v>0</c:v>
                </c:pt>
                <c:pt idx="33">
                  <c:v>0</c:v>
                </c:pt>
                <c:pt idx="34">
                  <c:v>0</c:v>
                </c:pt>
                <c:pt idx="35">
                  <c:v>0</c:v>
                </c:pt>
                <c:pt idx="36">
                  <c:v>0</c:v>
                </c:pt>
                <c:pt idx="37">
                  <c:v>0</c:v>
                </c:pt>
                <c:pt idx="38">
                  <c:v>0</c:v>
                </c:pt>
                <c:pt idx="39">
                  <c:v>8</c:v>
                </c:pt>
                <c:pt idx="40">
                  <c:v>8</c:v>
                </c:pt>
                <c:pt idx="41">
                  <c:v>4</c:v>
                </c:pt>
                <c:pt idx="42">
                  <c:v>4</c:v>
                </c:pt>
                <c:pt idx="43">
                  <c:v>0</c:v>
                </c:pt>
                <c:pt idx="44">
                  <c:v>0</c:v>
                </c:pt>
              </c:numCache>
            </c:numRef>
          </c:val>
        </c:ser>
        <c:ser>
          <c:idx val="2"/>
          <c:order val="2"/>
          <c:tx>
            <c:strRef>
              <c:f>Sitzverteilung!$AW$5</c:f>
              <c:strCache>
                <c:ptCount val="1"/>
                <c:pt idx="0">
                  <c:v>unklar</c:v>
                </c:pt>
              </c:strCache>
            </c:strRef>
          </c:tx>
          <c:spPr>
            <a:solidFill>
              <a:schemeClr val="tx1">
                <a:lumMod val="50000"/>
                <a:lumOff val="50000"/>
              </a:schemeClr>
            </a:solidFill>
            <a:ln w="25400">
              <a:noFill/>
            </a:ln>
          </c:spPr>
          <c:cat>
            <c:numRef>
              <c:f>Sitzverteilung!$AX$2:$CP$2</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Sitzverteilung!$AX$5:$CP$5</c:f>
              <c:numCache>
                <c:formatCode>General</c:formatCode>
                <c:ptCount val="45"/>
                <c:pt idx="0">
                  <c:v>0</c:v>
                </c:pt>
                <c:pt idx="1">
                  <c:v>0</c:v>
                </c:pt>
                <c:pt idx="2">
                  <c:v>0</c:v>
                </c:pt>
                <c:pt idx="3">
                  <c:v>0</c:v>
                </c:pt>
                <c:pt idx="4">
                  <c:v>0</c:v>
                </c:pt>
                <c:pt idx="5">
                  <c:v>0</c:v>
                </c:pt>
                <c:pt idx="6">
                  <c:v>0</c:v>
                </c:pt>
                <c:pt idx="7">
                  <c:v>1</c:v>
                </c:pt>
                <c:pt idx="8">
                  <c:v>0</c:v>
                </c:pt>
                <c:pt idx="9">
                  <c:v>0</c:v>
                </c:pt>
                <c:pt idx="10">
                  <c:v>1</c:v>
                </c:pt>
                <c:pt idx="11">
                  <c:v>1</c:v>
                </c:pt>
                <c:pt idx="12">
                  <c:v>0</c:v>
                </c:pt>
                <c:pt idx="13">
                  <c:v>0</c:v>
                </c:pt>
                <c:pt idx="14">
                  <c:v>1</c:v>
                </c:pt>
                <c:pt idx="15">
                  <c:v>2</c:v>
                </c:pt>
                <c:pt idx="16">
                  <c:v>0</c:v>
                </c:pt>
                <c:pt idx="17">
                  <c:v>2</c:v>
                </c:pt>
                <c:pt idx="18">
                  <c:v>0</c:v>
                </c:pt>
                <c:pt idx="19">
                  <c:v>0</c:v>
                </c:pt>
                <c:pt idx="20">
                  <c:v>0</c:v>
                </c:pt>
                <c:pt idx="21">
                  <c:v>0</c:v>
                </c:pt>
                <c:pt idx="22">
                  <c:v>0</c:v>
                </c:pt>
                <c:pt idx="23">
                  <c:v>0</c:v>
                </c:pt>
                <c:pt idx="24">
                  <c:v>0</c:v>
                </c:pt>
                <c:pt idx="25">
                  <c:v>0</c:v>
                </c:pt>
                <c:pt idx="26">
                  <c:v>0</c:v>
                </c:pt>
                <c:pt idx="27">
                  <c:v>1</c:v>
                </c:pt>
                <c:pt idx="28">
                  <c:v>1</c:v>
                </c:pt>
                <c:pt idx="29">
                  <c:v>1</c:v>
                </c:pt>
                <c:pt idx="30">
                  <c:v>1</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numCache>
            </c:numRef>
          </c:val>
        </c:ser>
        <c:ser>
          <c:idx val="3"/>
          <c:order val="3"/>
          <c:tx>
            <c:strRef>
              <c:f>Sitzverteilung!$AW$6</c:f>
              <c:strCache>
                <c:ptCount val="1"/>
                <c:pt idx="0">
                  <c:v>Mitte</c:v>
                </c:pt>
              </c:strCache>
            </c:strRef>
          </c:tx>
          <c:spPr>
            <a:solidFill>
              <a:schemeClr val="accent4"/>
            </a:solidFill>
            <a:ln w="25400">
              <a:noFill/>
            </a:ln>
          </c:spPr>
          <c:cat>
            <c:numRef>
              <c:f>Sitzverteilung!$AX$2:$CP$2</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Sitzverteilung!$AX$6:$CP$6</c:f>
              <c:numCache>
                <c:formatCode>General</c:formatCode>
                <c:ptCount val="45"/>
                <c:pt idx="0">
                  <c:v>0</c:v>
                </c:pt>
                <c:pt idx="1">
                  <c:v>0</c:v>
                </c:pt>
                <c:pt idx="2">
                  <c:v>0</c:v>
                </c:pt>
                <c:pt idx="3">
                  <c:v>0</c:v>
                </c:pt>
                <c:pt idx="4">
                  <c:v>0</c:v>
                </c:pt>
                <c:pt idx="5">
                  <c:v>0</c:v>
                </c:pt>
                <c:pt idx="6">
                  <c:v>0</c:v>
                </c:pt>
                <c:pt idx="7">
                  <c:v>2</c:v>
                </c:pt>
                <c:pt idx="8">
                  <c:v>0</c:v>
                </c:pt>
                <c:pt idx="9">
                  <c:v>1</c:v>
                </c:pt>
                <c:pt idx="10">
                  <c:v>3</c:v>
                </c:pt>
                <c:pt idx="11">
                  <c:v>6</c:v>
                </c:pt>
                <c:pt idx="12">
                  <c:v>3</c:v>
                </c:pt>
                <c:pt idx="13">
                  <c:v>4</c:v>
                </c:pt>
                <c:pt idx="14">
                  <c:v>6</c:v>
                </c:pt>
                <c:pt idx="15">
                  <c:v>7</c:v>
                </c:pt>
                <c:pt idx="16">
                  <c:v>0</c:v>
                </c:pt>
                <c:pt idx="17">
                  <c:v>0</c:v>
                </c:pt>
                <c:pt idx="18">
                  <c:v>0</c:v>
                </c:pt>
                <c:pt idx="19">
                  <c:v>0</c:v>
                </c:pt>
                <c:pt idx="20">
                  <c:v>0</c:v>
                </c:pt>
                <c:pt idx="21">
                  <c:v>0</c:v>
                </c:pt>
                <c:pt idx="22">
                  <c:v>0</c:v>
                </c:pt>
                <c:pt idx="23">
                  <c:v>0</c:v>
                </c:pt>
                <c:pt idx="24">
                  <c:v>0</c:v>
                </c:pt>
                <c:pt idx="25">
                  <c:v>0</c:v>
                </c:pt>
                <c:pt idx="26">
                  <c:v>0</c:v>
                </c:pt>
                <c:pt idx="27">
                  <c:v>5</c:v>
                </c:pt>
                <c:pt idx="28">
                  <c:v>5</c:v>
                </c:pt>
                <c:pt idx="29">
                  <c:v>8</c:v>
                </c:pt>
                <c:pt idx="30">
                  <c:v>8</c:v>
                </c:pt>
                <c:pt idx="31">
                  <c:v>9</c:v>
                </c:pt>
                <c:pt idx="32">
                  <c:v>9</c:v>
                </c:pt>
                <c:pt idx="33">
                  <c:v>12</c:v>
                </c:pt>
                <c:pt idx="34">
                  <c:v>12</c:v>
                </c:pt>
                <c:pt idx="35">
                  <c:v>17</c:v>
                </c:pt>
                <c:pt idx="36">
                  <c:v>17</c:v>
                </c:pt>
                <c:pt idx="37">
                  <c:v>17</c:v>
                </c:pt>
                <c:pt idx="38">
                  <c:v>17</c:v>
                </c:pt>
                <c:pt idx="39">
                  <c:v>11</c:v>
                </c:pt>
                <c:pt idx="40">
                  <c:v>11</c:v>
                </c:pt>
                <c:pt idx="41">
                  <c:v>11</c:v>
                </c:pt>
                <c:pt idx="42">
                  <c:v>11</c:v>
                </c:pt>
                <c:pt idx="43">
                  <c:v>14</c:v>
                </c:pt>
                <c:pt idx="44">
                  <c:v>14</c:v>
                </c:pt>
              </c:numCache>
            </c:numRef>
          </c:val>
        </c:ser>
        <c:ser>
          <c:idx val="4"/>
          <c:order val="4"/>
          <c:tx>
            <c:strRef>
              <c:f>Sitzverteilung!$AW$7</c:f>
              <c:strCache>
                <c:ptCount val="1"/>
                <c:pt idx="0">
                  <c:v>Rechte</c:v>
                </c:pt>
              </c:strCache>
            </c:strRef>
          </c:tx>
          <c:spPr>
            <a:solidFill>
              <a:srgbClr val="0070C0"/>
            </a:solidFill>
            <a:ln w="25400">
              <a:noFill/>
            </a:ln>
          </c:spPr>
          <c:cat>
            <c:numRef>
              <c:f>Sitzverteilung!$AX$2:$CP$2</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Sitzverteilung!$AX$7:$CP$7</c:f>
              <c:numCache>
                <c:formatCode>General</c:formatCode>
                <c:ptCount val="45"/>
                <c:pt idx="0">
                  <c:v>17</c:v>
                </c:pt>
                <c:pt idx="1">
                  <c:v>16</c:v>
                </c:pt>
                <c:pt idx="2">
                  <c:v>16</c:v>
                </c:pt>
                <c:pt idx="3">
                  <c:v>17</c:v>
                </c:pt>
                <c:pt idx="4">
                  <c:v>14</c:v>
                </c:pt>
                <c:pt idx="5">
                  <c:v>14</c:v>
                </c:pt>
                <c:pt idx="6">
                  <c:v>15</c:v>
                </c:pt>
                <c:pt idx="7">
                  <c:v>14</c:v>
                </c:pt>
                <c:pt idx="8">
                  <c:v>14</c:v>
                </c:pt>
                <c:pt idx="9">
                  <c:v>15</c:v>
                </c:pt>
                <c:pt idx="10">
                  <c:v>13</c:v>
                </c:pt>
                <c:pt idx="11">
                  <c:v>11</c:v>
                </c:pt>
                <c:pt idx="12">
                  <c:v>12</c:v>
                </c:pt>
                <c:pt idx="13">
                  <c:v>11</c:v>
                </c:pt>
                <c:pt idx="14">
                  <c:v>9</c:v>
                </c:pt>
                <c:pt idx="15">
                  <c:v>9</c:v>
                </c:pt>
                <c:pt idx="16">
                  <c:v>3</c:v>
                </c:pt>
                <c:pt idx="17">
                  <c:v>10</c:v>
                </c:pt>
                <c:pt idx="18">
                  <c:v>12</c:v>
                </c:pt>
                <c:pt idx="19">
                  <c:v>10</c:v>
                </c:pt>
                <c:pt idx="20">
                  <c:v>10</c:v>
                </c:pt>
                <c:pt idx="21">
                  <c:v>6</c:v>
                </c:pt>
                <c:pt idx="22">
                  <c:v>6</c:v>
                </c:pt>
                <c:pt idx="23">
                  <c:v>0</c:v>
                </c:pt>
                <c:pt idx="24">
                  <c:v>3</c:v>
                </c:pt>
                <c:pt idx="25">
                  <c:v>9</c:v>
                </c:pt>
                <c:pt idx="26">
                  <c:v>9</c:v>
                </c:pt>
                <c:pt idx="27">
                  <c:v>8</c:v>
                </c:pt>
                <c:pt idx="28">
                  <c:v>8</c:v>
                </c:pt>
                <c:pt idx="29">
                  <c:v>11</c:v>
                </c:pt>
                <c:pt idx="30">
                  <c:v>11</c:v>
                </c:pt>
                <c:pt idx="31">
                  <c:v>10</c:v>
                </c:pt>
                <c:pt idx="32">
                  <c:v>10</c:v>
                </c:pt>
                <c:pt idx="33">
                  <c:v>6</c:v>
                </c:pt>
                <c:pt idx="34">
                  <c:v>6</c:v>
                </c:pt>
                <c:pt idx="35">
                  <c:v>4</c:v>
                </c:pt>
                <c:pt idx="36">
                  <c:v>4</c:v>
                </c:pt>
                <c:pt idx="37">
                  <c:v>5</c:v>
                </c:pt>
                <c:pt idx="38">
                  <c:v>5</c:v>
                </c:pt>
                <c:pt idx="39">
                  <c:v>5</c:v>
                </c:pt>
                <c:pt idx="40">
                  <c:v>5</c:v>
                </c:pt>
                <c:pt idx="41">
                  <c:v>4</c:v>
                </c:pt>
                <c:pt idx="42">
                  <c:v>4</c:v>
                </c:pt>
                <c:pt idx="43">
                  <c:v>5</c:v>
                </c:pt>
                <c:pt idx="44">
                  <c:v>5</c:v>
                </c:pt>
              </c:numCache>
            </c:numRef>
          </c:val>
        </c:ser>
        <c:axId val="48431104"/>
        <c:axId val="48432640"/>
      </c:areaChart>
      <c:catAx>
        <c:axId val="48431104"/>
        <c:scaling>
          <c:orientation val="minMax"/>
        </c:scaling>
        <c:axPos val="b"/>
        <c:numFmt formatCode="General" sourceLinked="1"/>
        <c:tickLblPos val="nextTo"/>
        <c:crossAx val="48432640"/>
        <c:crosses val="autoZero"/>
        <c:auto val="1"/>
        <c:lblAlgn val="ctr"/>
        <c:lblOffset val="100"/>
      </c:catAx>
      <c:valAx>
        <c:axId val="48432640"/>
        <c:scaling>
          <c:orientation val="minMax"/>
          <c:max val="40"/>
        </c:scaling>
        <c:axPos val="l"/>
        <c:majorGridlines/>
        <c:numFmt formatCode="General" sourceLinked="1"/>
        <c:tickLblPos val="nextTo"/>
        <c:crossAx val="48431104"/>
        <c:crosses val="autoZero"/>
        <c:crossBetween val="midCat"/>
      </c:valAx>
    </c:plotArea>
    <c:legend>
      <c:legendPos val="r"/>
      <c:layout/>
    </c:legend>
    <c:plotVisOnly val="1"/>
    <c:dispBlanksAs val="zero"/>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de-DE"/>
  <c:chart>
    <c:title>
      <c:tx>
        <c:rich>
          <a:bodyPr anchor="t" anchorCtr="0"/>
          <a:lstStyle/>
          <a:p>
            <a:pPr>
              <a:defRPr/>
            </a:pPr>
            <a:r>
              <a:rPr lang="de-CH" sz="1400"/>
              <a:t>SR-Sitze nach Gruppierungen, 1976-2016</a:t>
            </a:r>
          </a:p>
          <a:p>
            <a:pPr>
              <a:defRPr/>
            </a:pPr>
            <a:endParaRPr lang="de-CH"/>
          </a:p>
        </c:rich>
      </c:tx>
      <c:layout>
        <c:manualLayout>
          <c:xMode val="edge"/>
          <c:yMode val="edge"/>
          <c:x val="0.28718145749959506"/>
          <c:y val="0"/>
        </c:manualLayout>
      </c:layout>
    </c:title>
    <c:plotArea>
      <c:layout>
        <c:manualLayout>
          <c:layoutTarget val="inner"/>
          <c:xMode val="edge"/>
          <c:yMode val="edge"/>
          <c:x val="3.7888269667305484E-2"/>
          <c:y val="3.2237281315445405E-2"/>
          <c:w val="0.82923660619280704"/>
          <c:h val="0.87157626638133645"/>
        </c:manualLayout>
      </c:layout>
      <c:areaChart>
        <c:grouping val="percentStacked"/>
        <c:ser>
          <c:idx val="0"/>
          <c:order val="0"/>
          <c:tx>
            <c:strRef>
              <c:f>Sitzverteilung!$AW$16</c:f>
              <c:strCache>
                <c:ptCount val="1"/>
                <c:pt idx="0">
                  <c:v>WBS</c:v>
                </c:pt>
              </c:strCache>
            </c:strRef>
          </c:tx>
          <c:spPr>
            <a:solidFill>
              <a:schemeClr val="accent3">
                <a:lumMod val="50000"/>
              </a:schemeClr>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Sitzverteilung!$AX$16:$CP$16</c:f>
              <c:numCache>
                <c:formatCode>General</c:formatCode>
                <c:ptCount val="45"/>
                <c:pt idx="4">
                  <c:v>4</c:v>
                </c:pt>
                <c:pt idx="5">
                  <c:v>5</c:v>
                </c:pt>
                <c:pt idx="6">
                  <c:v>5</c:v>
                </c:pt>
                <c:pt idx="7">
                  <c:v>3</c:v>
                </c:pt>
              </c:numCache>
            </c:numRef>
          </c:val>
        </c:ser>
        <c:ser>
          <c:idx val="1"/>
          <c:order val="1"/>
          <c:tx>
            <c:strRef>
              <c:f>Sitzverteilung!$AW$17</c:f>
              <c:strCache>
                <c:ptCount val="1"/>
                <c:pt idx="0">
                  <c:v>GUS</c:v>
                </c:pt>
              </c:strCache>
            </c:strRef>
          </c:tx>
          <c:spPr>
            <a:solidFill>
              <a:schemeClr val="tx1">
                <a:lumMod val="85000"/>
                <a:lumOff val="15000"/>
              </a:schemeClr>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Sitzverteilung!$AX$17:$CP$17</c:f>
              <c:numCache>
                <c:formatCode>General</c:formatCode>
                <c:ptCount val="45"/>
                <c:pt idx="0">
                  <c:v>7</c:v>
                </c:pt>
                <c:pt idx="1">
                  <c:v>6</c:v>
                </c:pt>
                <c:pt idx="2">
                  <c:v>5</c:v>
                </c:pt>
                <c:pt idx="3">
                  <c:v>3</c:v>
                </c:pt>
                <c:pt idx="4">
                  <c:v>1</c:v>
                </c:pt>
              </c:numCache>
            </c:numRef>
          </c:val>
        </c:ser>
        <c:ser>
          <c:idx val="2"/>
          <c:order val="2"/>
          <c:tx>
            <c:strRef>
              <c:f>Sitzverteilung!$AW$18</c:f>
              <c:strCache>
                <c:ptCount val="1"/>
                <c:pt idx="0">
                  <c:v>CFP/VL</c:v>
                </c:pt>
              </c:strCache>
            </c:strRef>
          </c:tx>
          <c:spPr>
            <a:solidFill>
              <a:schemeClr val="tx2"/>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Sitzverteilung!$AX$18:$CP$18</c:f>
              <c:numCache>
                <c:formatCode>General</c:formatCode>
                <c:ptCount val="45"/>
                <c:pt idx="17">
                  <c:v>10</c:v>
                </c:pt>
                <c:pt idx="18">
                  <c:v>10</c:v>
                </c:pt>
                <c:pt idx="19">
                  <c:v>10</c:v>
                </c:pt>
                <c:pt idx="20">
                  <c:v>10</c:v>
                </c:pt>
                <c:pt idx="21">
                  <c:v>6</c:v>
                </c:pt>
                <c:pt idx="22">
                  <c:v>6</c:v>
                </c:pt>
              </c:numCache>
            </c:numRef>
          </c:val>
        </c:ser>
        <c:ser>
          <c:idx val="3"/>
          <c:order val="3"/>
          <c:tx>
            <c:strRef>
              <c:f>Sitzverteilung!$AW$19</c:f>
              <c:strCache>
                <c:ptCount val="1"/>
                <c:pt idx="0">
                  <c:v>JF</c:v>
                </c:pt>
              </c:strCache>
            </c:strRef>
          </c:tx>
          <c:spPr>
            <a:solidFill>
              <a:srgbClr val="0070C0"/>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Sitzverteilung!$AX$19:$CP$19</c:f>
              <c:numCache>
                <c:formatCode>General</c:formatCode>
                <c:ptCount val="45"/>
                <c:pt idx="24">
                  <c:v>3</c:v>
                </c:pt>
                <c:pt idx="25">
                  <c:v>9</c:v>
                </c:pt>
                <c:pt idx="26">
                  <c:v>9</c:v>
                </c:pt>
                <c:pt idx="27">
                  <c:v>8</c:v>
                </c:pt>
                <c:pt idx="28">
                  <c:v>8</c:v>
                </c:pt>
                <c:pt idx="29">
                  <c:v>11</c:v>
                </c:pt>
                <c:pt idx="30">
                  <c:v>11</c:v>
                </c:pt>
                <c:pt idx="31">
                  <c:v>10</c:v>
                </c:pt>
                <c:pt idx="32">
                  <c:v>10</c:v>
                </c:pt>
                <c:pt idx="33">
                  <c:v>6</c:v>
                </c:pt>
                <c:pt idx="34">
                  <c:v>6</c:v>
                </c:pt>
                <c:pt idx="35">
                  <c:v>4</c:v>
                </c:pt>
                <c:pt idx="36">
                  <c:v>4</c:v>
                </c:pt>
                <c:pt idx="37">
                  <c:v>5</c:v>
                </c:pt>
                <c:pt idx="38">
                  <c:v>5</c:v>
                </c:pt>
                <c:pt idx="39">
                  <c:v>5</c:v>
                </c:pt>
                <c:pt idx="40">
                  <c:v>5</c:v>
                </c:pt>
                <c:pt idx="41">
                  <c:v>4</c:v>
                </c:pt>
                <c:pt idx="42">
                  <c:v>4</c:v>
                </c:pt>
                <c:pt idx="43">
                  <c:v>5</c:v>
                </c:pt>
                <c:pt idx="44">
                  <c:v>5</c:v>
                </c:pt>
              </c:numCache>
            </c:numRef>
          </c:val>
        </c:ser>
        <c:ser>
          <c:idx val="4"/>
          <c:order val="4"/>
          <c:tx>
            <c:strRef>
              <c:f>Sitzverteilung!$AW$20</c:f>
              <c:strCache>
                <c:ptCount val="1"/>
                <c:pt idx="0">
                  <c:v>Spektrum</c:v>
                </c:pt>
              </c:strCache>
            </c:strRef>
          </c:tx>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Sitzverteilung!$AX$20:$CP$20</c:f>
              <c:numCache>
                <c:formatCode>General</c:formatCode>
                <c:ptCount val="45"/>
                <c:pt idx="0">
                  <c:v>10</c:v>
                </c:pt>
                <c:pt idx="1">
                  <c:v>8</c:v>
                </c:pt>
                <c:pt idx="2">
                  <c:v>9</c:v>
                </c:pt>
                <c:pt idx="3">
                  <c:v>12</c:v>
                </c:pt>
                <c:pt idx="4">
                  <c:v>7</c:v>
                </c:pt>
                <c:pt idx="5">
                  <c:v>7</c:v>
                </c:pt>
                <c:pt idx="6">
                  <c:v>7</c:v>
                </c:pt>
                <c:pt idx="7">
                  <c:v>8</c:v>
                </c:pt>
                <c:pt idx="8">
                  <c:v>12</c:v>
                </c:pt>
                <c:pt idx="9">
                  <c:v>13</c:v>
                </c:pt>
                <c:pt idx="10">
                  <c:v>10</c:v>
                </c:pt>
                <c:pt idx="11">
                  <c:v>8</c:v>
                </c:pt>
                <c:pt idx="12">
                  <c:v>6</c:v>
                </c:pt>
                <c:pt idx="13">
                  <c:v>8</c:v>
                </c:pt>
                <c:pt idx="14">
                  <c:v>6</c:v>
                </c:pt>
                <c:pt idx="15">
                  <c:v>6</c:v>
                </c:pt>
              </c:numCache>
            </c:numRef>
          </c:val>
        </c:ser>
        <c:ser>
          <c:idx val="5"/>
          <c:order val="5"/>
          <c:tx>
            <c:strRef>
              <c:f>Sitzverteilung!$AW$21</c:f>
              <c:strCache>
                <c:ptCount val="1"/>
                <c:pt idx="0">
                  <c:v>MiSR</c:v>
                </c:pt>
              </c:strCache>
            </c:strRef>
          </c:tx>
          <c:spPr>
            <a:solidFill>
              <a:schemeClr val="tx2">
                <a:lumMod val="75000"/>
              </a:schemeClr>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Sitzverteilung!$AX$21:$CP$21</c:f>
              <c:numCache>
                <c:formatCode>General</c:formatCode>
                <c:ptCount val="45"/>
                <c:pt idx="1">
                  <c:v>1</c:v>
                </c:pt>
                <c:pt idx="2">
                  <c:v>2</c:v>
                </c:pt>
                <c:pt idx="3">
                  <c:v>2</c:v>
                </c:pt>
                <c:pt idx="4">
                  <c:v>2</c:v>
                </c:pt>
                <c:pt idx="5">
                  <c:v>2</c:v>
                </c:pt>
                <c:pt idx="6">
                  <c:v>2</c:v>
                </c:pt>
                <c:pt idx="7">
                  <c:v>2</c:v>
                </c:pt>
                <c:pt idx="8">
                  <c:v>2</c:v>
                </c:pt>
                <c:pt idx="9">
                  <c:v>2</c:v>
                </c:pt>
                <c:pt idx="10">
                  <c:v>3</c:v>
                </c:pt>
                <c:pt idx="11">
                  <c:v>3</c:v>
                </c:pt>
                <c:pt idx="12">
                  <c:v>2</c:v>
                </c:pt>
                <c:pt idx="13">
                  <c:v>3</c:v>
                </c:pt>
                <c:pt idx="14">
                  <c:v>3</c:v>
                </c:pt>
                <c:pt idx="15">
                  <c:v>3</c:v>
                </c:pt>
                <c:pt idx="16">
                  <c:v>3</c:v>
                </c:pt>
                <c:pt idx="18">
                  <c:v>2</c:v>
                </c:pt>
              </c:numCache>
            </c:numRef>
          </c:val>
        </c:ser>
        <c:ser>
          <c:idx val="6"/>
          <c:order val="6"/>
          <c:tx>
            <c:strRef>
              <c:f>Sitzverteilung!$AW$22</c:f>
              <c:strCache>
                <c:ptCount val="1"/>
                <c:pt idx="0">
                  <c:v>div. Rechts</c:v>
                </c:pt>
              </c:strCache>
            </c:strRef>
          </c:tx>
          <c:spPr>
            <a:solidFill>
              <a:schemeClr val="tx2">
                <a:lumMod val="20000"/>
                <a:lumOff val="80000"/>
              </a:schemeClr>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Sitzverteilung!$AX$22:$CP$22</c:f>
              <c:numCache>
                <c:formatCode>General</c:formatCode>
                <c:ptCount val="45"/>
                <c:pt idx="1">
                  <c:v>1</c:v>
                </c:pt>
                <c:pt idx="6">
                  <c:v>1</c:v>
                </c:pt>
                <c:pt idx="7">
                  <c:v>1</c:v>
                </c:pt>
                <c:pt idx="12">
                  <c:v>4</c:v>
                </c:pt>
              </c:numCache>
            </c:numRef>
          </c:val>
        </c:ser>
        <c:ser>
          <c:idx val="26"/>
          <c:order val="7"/>
          <c:tx>
            <c:strRef>
              <c:f>Sitzverteilung!$AW$42</c:f>
              <c:strCache>
                <c:ptCount val="1"/>
                <c:pt idx="0">
                  <c:v>div. Mitte/unklar</c:v>
                </c:pt>
              </c:strCache>
            </c:strRef>
          </c:tx>
          <c:spPr>
            <a:solidFill>
              <a:srgbClr val="FFFF99"/>
            </a:solidFill>
            <a:ln w="25400">
              <a:noFill/>
            </a:ln>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Sitzverteilung!$AX$42:$CP$42</c:f>
              <c:numCache>
                <c:formatCode>General</c:formatCode>
                <c:ptCount val="45"/>
                <c:pt idx="7">
                  <c:v>3</c:v>
                </c:pt>
                <c:pt idx="9">
                  <c:v>1</c:v>
                </c:pt>
                <c:pt idx="10">
                  <c:v>4</c:v>
                </c:pt>
                <c:pt idx="11">
                  <c:v>2</c:v>
                </c:pt>
                <c:pt idx="14">
                  <c:v>1</c:v>
                </c:pt>
                <c:pt idx="15">
                  <c:v>2</c:v>
                </c:pt>
                <c:pt idx="17">
                  <c:v>2</c:v>
                </c:pt>
                <c:pt idx="27">
                  <c:v>1</c:v>
                </c:pt>
                <c:pt idx="28">
                  <c:v>1</c:v>
                </c:pt>
                <c:pt idx="29">
                  <c:v>1</c:v>
                </c:pt>
                <c:pt idx="30">
                  <c:v>1</c:v>
                </c:pt>
              </c:numCache>
            </c:numRef>
          </c:val>
        </c:ser>
        <c:ser>
          <c:idx val="7"/>
          <c:order val="8"/>
          <c:tx>
            <c:strRef>
              <c:f>Sitzverteilung!$AW$23</c:f>
              <c:strCache>
                <c:ptCount val="1"/>
                <c:pt idx="0">
                  <c:v>glp</c:v>
                </c:pt>
              </c:strCache>
            </c:strRef>
          </c:tx>
          <c:spPr>
            <a:solidFill>
              <a:srgbClr val="92D050"/>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Sitzverteilung!$AX$23:$CP$23</c:f>
              <c:numCache>
                <c:formatCode>General</c:formatCode>
                <c:ptCount val="45"/>
                <c:pt idx="33">
                  <c:v>7</c:v>
                </c:pt>
                <c:pt idx="34">
                  <c:v>7</c:v>
                </c:pt>
                <c:pt idx="35">
                  <c:v>7</c:v>
                </c:pt>
                <c:pt idx="36">
                  <c:v>7</c:v>
                </c:pt>
                <c:pt idx="37">
                  <c:v>9</c:v>
                </c:pt>
                <c:pt idx="38">
                  <c:v>9</c:v>
                </c:pt>
                <c:pt idx="39">
                  <c:v>7</c:v>
                </c:pt>
                <c:pt idx="40">
                  <c:v>7</c:v>
                </c:pt>
                <c:pt idx="41">
                  <c:v>9</c:v>
                </c:pt>
                <c:pt idx="42">
                  <c:v>9</c:v>
                </c:pt>
                <c:pt idx="43">
                  <c:v>11</c:v>
                </c:pt>
                <c:pt idx="44">
                  <c:v>11</c:v>
                </c:pt>
              </c:numCache>
            </c:numRef>
          </c:val>
        </c:ser>
        <c:ser>
          <c:idx val="10"/>
          <c:order val="9"/>
          <c:tx>
            <c:strRef>
              <c:f>Sitzverteilung!$AW$26</c:f>
              <c:strCache>
                <c:ptCount val="1"/>
                <c:pt idx="0">
                  <c:v>FLUB</c:v>
                </c:pt>
              </c:strCache>
            </c:strRef>
          </c:tx>
          <c:spPr>
            <a:solidFill>
              <a:srgbClr val="99FF33"/>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Sitzverteilung!$AX$26:$CP$26</c:f>
              <c:numCache>
                <c:formatCode>General</c:formatCode>
                <c:ptCount val="45"/>
                <c:pt idx="11">
                  <c:v>4</c:v>
                </c:pt>
                <c:pt idx="12">
                  <c:v>3</c:v>
                </c:pt>
                <c:pt idx="13">
                  <c:v>4</c:v>
                </c:pt>
                <c:pt idx="14">
                  <c:v>6</c:v>
                </c:pt>
                <c:pt idx="15">
                  <c:v>7</c:v>
                </c:pt>
              </c:numCache>
            </c:numRef>
          </c:val>
        </c:ser>
        <c:ser>
          <c:idx val="8"/>
          <c:order val="10"/>
          <c:tx>
            <c:strRef>
              <c:f>Sitzverteilung!$AW$24</c:f>
              <c:strCache>
                <c:ptCount val="1"/>
                <c:pt idx="0">
                  <c:v>w7</c:v>
                </c:pt>
              </c:strCache>
            </c:strRef>
          </c:tx>
          <c:spPr>
            <a:solidFill>
              <a:srgbClr val="7030A0"/>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Sitzverteilung!$AX$24:$CP$24</c:f>
              <c:numCache>
                <c:formatCode>General</c:formatCode>
                <c:ptCount val="45"/>
                <c:pt idx="27">
                  <c:v>5</c:v>
                </c:pt>
                <c:pt idx="28">
                  <c:v>5</c:v>
                </c:pt>
                <c:pt idx="29">
                  <c:v>5</c:v>
                </c:pt>
                <c:pt idx="30">
                  <c:v>5</c:v>
                </c:pt>
                <c:pt idx="31">
                  <c:v>3</c:v>
                </c:pt>
                <c:pt idx="32">
                  <c:v>3</c:v>
                </c:pt>
                <c:pt idx="33">
                  <c:v>2</c:v>
                </c:pt>
                <c:pt idx="34">
                  <c:v>2</c:v>
                </c:pt>
                <c:pt idx="35">
                  <c:v>3</c:v>
                </c:pt>
                <c:pt idx="36">
                  <c:v>3</c:v>
                </c:pt>
                <c:pt idx="37">
                  <c:v>5</c:v>
                </c:pt>
                <c:pt idx="38">
                  <c:v>5</c:v>
                </c:pt>
                <c:pt idx="39">
                  <c:v>2</c:v>
                </c:pt>
                <c:pt idx="40">
                  <c:v>2</c:v>
                </c:pt>
                <c:pt idx="41">
                  <c:v>2</c:v>
                </c:pt>
                <c:pt idx="42">
                  <c:v>2</c:v>
                </c:pt>
                <c:pt idx="43">
                  <c:v>3</c:v>
                </c:pt>
                <c:pt idx="44">
                  <c:v>3</c:v>
                </c:pt>
              </c:numCache>
            </c:numRef>
          </c:val>
        </c:ser>
        <c:ser>
          <c:idx val="12"/>
          <c:order val="11"/>
          <c:tx>
            <c:strRef>
              <c:f>Sitzverteilung!$AW$28</c:f>
              <c:strCache>
                <c:ptCount val="1"/>
                <c:pt idx="0">
                  <c:v>FS-Listen</c:v>
                </c:pt>
              </c:strCache>
            </c:strRef>
          </c:tx>
          <c:spPr>
            <a:solidFill>
              <a:schemeClr val="bg2">
                <a:lumMod val="75000"/>
              </a:schemeClr>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Sitzverteilung!$AX$28:$CP$28</c:f>
              <c:numCache>
                <c:formatCode>General</c:formatCode>
                <c:ptCount val="45"/>
                <c:pt idx="0">
                  <c:v>8</c:v>
                </c:pt>
                <c:pt idx="1">
                  <c:v>10</c:v>
                </c:pt>
                <c:pt idx="2">
                  <c:v>8</c:v>
                </c:pt>
                <c:pt idx="3">
                  <c:v>9</c:v>
                </c:pt>
                <c:pt idx="4">
                  <c:v>9</c:v>
                </c:pt>
                <c:pt idx="5">
                  <c:v>10</c:v>
                </c:pt>
                <c:pt idx="6">
                  <c:v>9</c:v>
                </c:pt>
                <c:pt idx="7">
                  <c:v>10</c:v>
                </c:pt>
                <c:pt idx="8">
                  <c:v>13</c:v>
                </c:pt>
                <c:pt idx="9">
                  <c:v>9</c:v>
                </c:pt>
                <c:pt idx="10">
                  <c:v>10</c:v>
                </c:pt>
                <c:pt idx="11">
                  <c:v>11</c:v>
                </c:pt>
                <c:pt idx="12">
                  <c:v>14</c:v>
                </c:pt>
                <c:pt idx="13">
                  <c:v>14</c:v>
                </c:pt>
                <c:pt idx="14">
                  <c:v>8</c:v>
                </c:pt>
                <c:pt idx="15">
                  <c:v>3</c:v>
                </c:pt>
                <c:pt idx="16">
                  <c:v>18</c:v>
                </c:pt>
                <c:pt idx="17">
                  <c:v>7</c:v>
                </c:pt>
                <c:pt idx="18">
                  <c:v>3</c:v>
                </c:pt>
                <c:pt idx="19">
                  <c:v>10</c:v>
                </c:pt>
                <c:pt idx="20">
                  <c:v>10</c:v>
                </c:pt>
                <c:pt idx="21">
                  <c:v>10</c:v>
                </c:pt>
                <c:pt idx="22">
                  <c:v>10</c:v>
                </c:pt>
                <c:pt idx="27">
                  <c:v>1</c:v>
                </c:pt>
                <c:pt idx="28">
                  <c:v>1</c:v>
                </c:pt>
                <c:pt idx="29">
                  <c:v>1</c:v>
                </c:pt>
                <c:pt idx="30">
                  <c:v>1</c:v>
                </c:pt>
                <c:pt idx="39">
                  <c:v>8</c:v>
                </c:pt>
                <c:pt idx="40">
                  <c:v>8</c:v>
                </c:pt>
                <c:pt idx="41">
                  <c:v>4</c:v>
                </c:pt>
                <c:pt idx="42">
                  <c:v>4</c:v>
                </c:pt>
              </c:numCache>
            </c:numRef>
          </c:val>
        </c:ser>
        <c:ser>
          <c:idx val="9"/>
          <c:order val="12"/>
          <c:tx>
            <c:strRef>
              <c:f>Sitzverteilung!$AW$25</c:f>
              <c:strCache>
                <c:ptCount val="1"/>
                <c:pt idx="0">
                  <c:v>tux</c:v>
                </c:pt>
              </c:strCache>
            </c:strRef>
          </c:tx>
          <c:spPr>
            <a:solidFill>
              <a:schemeClr val="tx1">
                <a:lumMod val="75000"/>
                <a:lumOff val="25000"/>
              </a:schemeClr>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Sitzverteilung!$AX$25:$CP$25</c:f>
              <c:numCache>
                <c:formatCode>General</c:formatCode>
                <c:ptCount val="45"/>
                <c:pt idx="29">
                  <c:v>3</c:v>
                </c:pt>
                <c:pt idx="30">
                  <c:v>3</c:v>
                </c:pt>
                <c:pt idx="31">
                  <c:v>6</c:v>
                </c:pt>
                <c:pt idx="32">
                  <c:v>6</c:v>
                </c:pt>
                <c:pt idx="33">
                  <c:v>3</c:v>
                </c:pt>
                <c:pt idx="34">
                  <c:v>3</c:v>
                </c:pt>
                <c:pt idx="35">
                  <c:v>7</c:v>
                </c:pt>
                <c:pt idx="36">
                  <c:v>7</c:v>
                </c:pt>
                <c:pt idx="37">
                  <c:v>3</c:v>
                </c:pt>
                <c:pt idx="38">
                  <c:v>3</c:v>
                </c:pt>
                <c:pt idx="39">
                  <c:v>2</c:v>
                </c:pt>
                <c:pt idx="40">
                  <c:v>2</c:v>
                </c:pt>
              </c:numCache>
            </c:numRef>
          </c:val>
        </c:ser>
        <c:ser>
          <c:idx val="11"/>
          <c:order val="13"/>
          <c:tx>
            <c:strRef>
              <c:f>Sitzverteilung!$AW$27</c:f>
              <c:strCache>
                <c:ptCount val="1"/>
                <c:pt idx="0">
                  <c:v>EUG</c:v>
                </c:pt>
              </c:strCache>
            </c:strRef>
          </c:tx>
          <c:spPr>
            <a:solidFill>
              <a:srgbClr val="7030A0"/>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Sitzverteilung!$AX$27:$CP$27</c:f>
              <c:numCache>
                <c:formatCode>General</c:formatCode>
                <c:ptCount val="45"/>
                <c:pt idx="0">
                  <c:v>1</c:v>
                </c:pt>
                <c:pt idx="1">
                  <c:v>1</c:v>
                </c:pt>
                <c:pt idx="2">
                  <c:v>1</c:v>
                </c:pt>
                <c:pt idx="3">
                  <c:v>2</c:v>
                </c:pt>
                <c:pt idx="4">
                  <c:v>2</c:v>
                </c:pt>
                <c:pt idx="5">
                  <c:v>3</c:v>
                </c:pt>
                <c:pt idx="6">
                  <c:v>4</c:v>
                </c:pt>
                <c:pt idx="7">
                  <c:v>3</c:v>
                </c:pt>
                <c:pt idx="8">
                  <c:v>4</c:v>
                </c:pt>
                <c:pt idx="9">
                  <c:v>3</c:v>
                </c:pt>
                <c:pt idx="10">
                  <c:v>3</c:v>
                </c:pt>
                <c:pt idx="11">
                  <c:v>3</c:v>
                </c:pt>
                <c:pt idx="12">
                  <c:v>2</c:v>
                </c:pt>
              </c:numCache>
            </c:numRef>
          </c:val>
        </c:ser>
        <c:ser>
          <c:idx val="15"/>
          <c:order val="14"/>
          <c:tx>
            <c:strRef>
              <c:f>Sitzverteilung!$AW$31</c:f>
              <c:strCache>
                <c:ptCount val="1"/>
                <c:pt idx="0">
                  <c:v>SLG</c:v>
                </c:pt>
              </c:strCache>
            </c:strRef>
          </c:tx>
          <c:spPr>
            <a:solidFill>
              <a:schemeClr val="accent6">
                <a:lumMod val="75000"/>
              </a:schemeClr>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Sitzverteilung!$AX$31:$CP$31</c:f>
              <c:numCache>
                <c:formatCode>General</c:formatCode>
                <c:ptCount val="45"/>
                <c:pt idx="0">
                  <c:v>4</c:v>
                </c:pt>
                <c:pt idx="1">
                  <c:v>3</c:v>
                </c:pt>
              </c:numCache>
            </c:numRef>
          </c:val>
        </c:ser>
        <c:ser>
          <c:idx val="16"/>
          <c:order val="15"/>
          <c:tx>
            <c:strRef>
              <c:f>Sitzverteilung!$AW$32</c:f>
              <c:strCache>
                <c:ptCount val="1"/>
                <c:pt idx="0">
                  <c:v>SHG/sf</c:v>
                </c:pt>
              </c:strCache>
            </c:strRef>
          </c:tx>
          <c:spPr>
            <a:solidFill>
              <a:srgbClr val="FF0000"/>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Sitzverteilung!$AX$32:$CP$32</c:f>
              <c:numCache>
                <c:formatCode>General</c:formatCode>
                <c:ptCount val="45"/>
                <c:pt idx="0">
                  <c:v>7</c:v>
                </c:pt>
                <c:pt idx="1">
                  <c:v>6</c:v>
                </c:pt>
                <c:pt idx="2">
                  <c:v>9</c:v>
                </c:pt>
                <c:pt idx="3">
                  <c:v>8</c:v>
                </c:pt>
                <c:pt idx="4">
                  <c:v>7</c:v>
                </c:pt>
                <c:pt idx="5">
                  <c:v>5</c:v>
                </c:pt>
                <c:pt idx="6">
                  <c:v>7</c:v>
                </c:pt>
                <c:pt idx="7">
                  <c:v>5</c:v>
                </c:pt>
                <c:pt idx="8">
                  <c:v>4</c:v>
                </c:pt>
                <c:pt idx="9">
                  <c:v>4</c:v>
                </c:pt>
                <c:pt idx="10">
                  <c:v>5</c:v>
                </c:pt>
                <c:pt idx="11">
                  <c:v>2</c:v>
                </c:pt>
                <c:pt idx="12">
                  <c:v>2</c:v>
                </c:pt>
                <c:pt idx="14">
                  <c:v>3</c:v>
                </c:pt>
                <c:pt idx="15">
                  <c:v>3</c:v>
                </c:pt>
                <c:pt idx="16">
                  <c:v>6</c:v>
                </c:pt>
                <c:pt idx="17">
                  <c:v>5</c:v>
                </c:pt>
                <c:pt idx="18">
                  <c:v>8</c:v>
                </c:pt>
                <c:pt idx="19">
                  <c:v>6</c:v>
                </c:pt>
                <c:pt idx="20">
                  <c:v>6</c:v>
                </c:pt>
                <c:pt idx="21">
                  <c:v>11</c:v>
                </c:pt>
                <c:pt idx="22">
                  <c:v>11</c:v>
                </c:pt>
                <c:pt idx="23">
                  <c:v>15</c:v>
                </c:pt>
                <c:pt idx="24">
                  <c:v>20</c:v>
                </c:pt>
                <c:pt idx="25">
                  <c:v>15</c:v>
                </c:pt>
                <c:pt idx="26">
                  <c:v>15</c:v>
                </c:pt>
                <c:pt idx="27">
                  <c:v>14</c:v>
                </c:pt>
                <c:pt idx="28">
                  <c:v>14</c:v>
                </c:pt>
                <c:pt idx="29">
                  <c:v>11</c:v>
                </c:pt>
                <c:pt idx="30">
                  <c:v>11</c:v>
                </c:pt>
                <c:pt idx="31">
                  <c:v>14</c:v>
                </c:pt>
                <c:pt idx="32">
                  <c:v>14</c:v>
                </c:pt>
                <c:pt idx="33">
                  <c:v>15</c:v>
                </c:pt>
                <c:pt idx="34">
                  <c:v>15</c:v>
                </c:pt>
                <c:pt idx="35">
                  <c:v>11</c:v>
                </c:pt>
                <c:pt idx="36">
                  <c:v>11</c:v>
                </c:pt>
                <c:pt idx="37">
                  <c:v>10</c:v>
                </c:pt>
                <c:pt idx="38">
                  <c:v>10</c:v>
                </c:pt>
                <c:pt idx="39">
                  <c:v>9</c:v>
                </c:pt>
                <c:pt idx="40">
                  <c:v>9</c:v>
                </c:pt>
                <c:pt idx="41">
                  <c:v>13</c:v>
                </c:pt>
                <c:pt idx="42">
                  <c:v>13</c:v>
                </c:pt>
                <c:pt idx="43">
                  <c:v>9</c:v>
                </c:pt>
                <c:pt idx="44">
                  <c:v>9</c:v>
                </c:pt>
              </c:numCache>
            </c:numRef>
          </c:val>
        </c:ser>
        <c:ser>
          <c:idx val="14"/>
          <c:order val="16"/>
          <c:tx>
            <c:strRef>
              <c:f>Sitzverteilung!$AW$30</c:f>
              <c:strCache>
                <c:ptCount val="1"/>
                <c:pt idx="0">
                  <c:v>jg</c:v>
                </c:pt>
              </c:strCache>
            </c:strRef>
          </c:tx>
          <c:spPr>
            <a:solidFill>
              <a:srgbClr val="00B050"/>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Sitzverteilung!$AX$30:$CP$30</c:f>
              <c:numCache>
                <c:formatCode>General</c:formatCode>
                <c:ptCount val="45"/>
                <c:pt idx="33">
                  <c:v>3</c:v>
                </c:pt>
                <c:pt idx="34">
                  <c:v>3</c:v>
                </c:pt>
                <c:pt idx="35">
                  <c:v>8</c:v>
                </c:pt>
                <c:pt idx="36">
                  <c:v>8</c:v>
                </c:pt>
                <c:pt idx="37">
                  <c:v>8</c:v>
                </c:pt>
                <c:pt idx="38">
                  <c:v>8</c:v>
                </c:pt>
                <c:pt idx="39">
                  <c:v>7</c:v>
                </c:pt>
                <c:pt idx="40">
                  <c:v>7</c:v>
                </c:pt>
                <c:pt idx="41">
                  <c:v>8</c:v>
                </c:pt>
                <c:pt idx="42">
                  <c:v>8</c:v>
                </c:pt>
                <c:pt idx="43">
                  <c:v>11</c:v>
                </c:pt>
                <c:pt idx="44">
                  <c:v>11</c:v>
                </c:pt>
              </c:numCache>
            </c:numRef>
          </c:val>
        </c:ser>
        <c:ser>
          <c:idx val="13"/>
          <c:order val="17"/>
          <c:tx>
            <c:strRef>
              <c:f>Sitzverteilung!$AW$29</c:f>
              <c:strCache>
                <c:ptCount val="1"/>
                <c:pt idx="0">
                  <c:v>div. Links</c:v>
                </c:pt>
              </c:strCache>
            </c:strRef>
          </c:tx>
          <c:spPr>
            <a:solidFill>
              <a:schemeClr val="accent2">
                <a:lumMod val="40000"/>
                <a:lumOff val="60000"/>
              </a:schemeClr>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Sitzverteilung!$AX$29:$CP$29</c:f>
              <c:numCache>
                <c:formatCode>General</c:formatCode>
                <c:ptCount val="45"/>
                <c:pt idx="2">
                  <c:v>2</c:v>
                </c:pt>
                <c:pt idx="3">
                  <c:v>1</c:v>
                </c:pt>
                <c:pt idx="4">
                  <c:v>4</c:v>
                </c:pt>
                <c:pt idx="5">
                  <c:v>3</c:v>
                </c:pt>
                <c:pt idx="6">
                  <c:v>1</c:v>
                </c:pt>
                <c:pt idx="8">
                  <c:v>2</c:v>
                </c:pt>
                <c:pt idx="9">
                  <c:v>1</c:v>
                </c:pt>
                <c:pt idx="11">
                  <c:v>1</c:v>
                </c:pt>
                <c:pt idx="15">
                  <c:v>3</c:v>
                </c:pt>
                <c:pt idx="24">
                  <c:v>2</c:v>
                </c:pt>
                <c:pt idx="25">
                  <c:v>3</c:v>
                </c:pt>
                <c:pt idx="26">
                  <c:v>3</c:v>
                </c:pt>
                <c:pt idx="43">
                  <c:v>1</c:v>
                </c:pt>
                <c:pt idx="44">
                  <c:v>1</c:v>
                </c:pt>
              </c:numCache>
            </c:numRef>
          </c:val>
        </c:ser>
        <c:ser>
          <c:idx val="17"/>
          <c:order val="18"/>
          <c:tx>
            <c:strRef>
              <c:f>Sitzverteilung!$AW$33</c:f>
              <c:strCache>
                <c:ptCount val="1"/>
                <c:pt idx="0">
                  <c:v>SHG-BUG-BK</c:v>
                </c:pt>
              </c:strCache>
            </c:strRef>
          </c:tx>
          <c:spPr>
            <a:solidFill>
              <a:schemeClr val="accent2"/>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Sitzverteilung!$AX$33:$CK$33</c:f>
              <c:numCache>
                <c:formatCode>General</c:formatCode>
                <c:ptCount val="40"/>
              </c:numCache>
            </c:numRef>
          </c:val>
        </c:ser>
        <c:ser>
          <c:idx val="18"/>
          <c:order val="19"/>
          <c:tx>
            <c:strRef>
              <c:f>Sitzverteilung!$AW$34</c:f>
              <c:strCache>
                <c:ptCount val="1"/>
                <c:pt idx="0">
                  <c:v>Krit. Med. Liste</c:v>
                </c:pt>
              </c:strCache>
            </c:strRef>
          </c:tx>
          <c:spPr>
            <a:solidFill>
              <a:schemeClr val="accent6">
                <a:lumMod val="60000"/>
                <a:lumOff val="40000"/>
              </a:schemeClr>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Sitzverteilung!$AX$34:$CP$34</c:f>
              <c:numCache>
                <c:formatCode>General</c:formatCode>
                <c:ptCount val="45"/>
                <c:pt idx="11">
                  <c:v>2</c:v>
                </c:pt>
                <c:pt idx="12">
                  <c:v>1</c:v>
                </c:pt>
              </c:numCache>
            </c:numRef>
          </c:val>
        </c:ser>
        <c:ser>
          <c:idx val="19"/>
          <c:order val="20"/>
          <c:tx>
            <c:strRef>
              <c:f>Sitzverteilung!$AW$35</c:f>
              <c:strCache>
                <c:ptCount val="1"/>
                <c:pt idx="0">
                  <c:v>Frauen</c:v>
                </c:pt>
              </c:strCache>
            </c:strRef>
          </c:tx>
          <c:spPr>
            <a:solidFill>
              <a:srgbClr val="CC0099"/>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Sitzverteilung!$AX$35:$CP$35</c:f>
              <c:numCache>
                <c:formatCode>General</c:formatCode>
                <c:ptCount val="45"/>
                <c:pt idx="13">
                  <c:v>4</c:v>
                </c:pt>
                <c:pt idx="14">
                  <c:v>7</c:v>
                </c:pt>
                <c:pt idx="16">
                  <c:v>4</c:v>
                </c:pt>
                <c:pt idx="17">
                  <c:v>6</c:v>
                </c:pt>
                <c:pt idx="18">
                  <c:v>9</c:v>
                </c:pt>
                <c:pt idx="19">
                  <c:v>13</c:v>
                </c:pt>
                <c:pt idx="20">
                  <c:v>13</c:v>
                </c:pt>
                <c:pt idx="21">
                  <c:v>9</c:v>
                </c:pt>
                <c:pt idx="22">
                  <c:v>9</c:v>
                </c:pt>
              </c:numCache>
            </c:numRef>
          </c:val>
        </c:ser>
        <c:ser>
          <c:idx val="20"/>
          <c:order val="21"/>
          <c:tx>
            <c:strRef>
              <c:f>Sitzverteilung!$AW$36</c:f>
              <c:strCache>
                <c:ptCount val="1"/>
                <c:pt idx="0">
                  <c:v>OP</c:v>
                </c:pt>
              </c:strCache>
            </c:strRef>
          </c:tx>
          <c:spPr>
            <a:solidFill>
              <a:schemeClr val="accent2">
                <a:lumMod val="60000"/>
                <a:lumOff val="40000"/>
              </a:schemeClr>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Sitzverteilung!$AX$36:$CP$36</c:f>
              <c:numCache>
                <c:formatCode>General</c:formatCode>
                <c:ptCount val="45"/>
                <c:pt idx="23">
                  <c:v>11</c:v>
                </c:pt>
                <c:pt idx="24">
                  <c:v>13</c:v>
                </c:pt>
                <c:pt idx="25">
                  <c:v>5</c:v>
                </c:pt>
                <c:pt idx="26">
                  <c:v>5</c:v>
                </c:pt>
                <c:pt idx="27">
                  <c:v>5</c:v>
                </c:pt>
                <c:pt idx="28">
                  <c:v>5</c:v>
                </c:pt>
                <c:pt idx="29">
                  <c:v>4</c:v>
                </c:pt>
                <c:pt idx="30">
                  <c:v>4</c:v>
                </c:pt>
                <c:pt idx="31">
                  <c:v>2</c:v>
                </c:pt>
                <c:pt idx="32">
                  <c:v>2</c:v>
                </c:pt>
              </c:numCache>
            </c:numRef>
          </c:val>
        </c:ser>
        <c:ser>
          <c:idx val="21"/>
          <c:order val="22"/>
          <c:tx>
            <c:strRef>
              <c:f>Sitzverteilung!$AW$37</c:f>
              <c:strCache>
                <c:ptCount val="1"/>
                <c:pt idx="0">
                  <c:v>ja-fp</c:v>
                </c:pt>
              </c:strCache>
            </c:strRef>
          </c:tx>
          <c:spPr>
            <a:solidFill>
              <a:schemeClr val="accent6">
                <a:lumMod val="75000"/>
              </a:schemeClr>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Sitzverteilung!$AX$37:$CP$37</c:f>
              <c:numCache>
                <c:formatCode>General</c:formatCode>
                <c:ptCount val="45"/>
                <c:pt idx="24">
                  <c:v>2</c:v>
                </c:pt>
                <c:pt idx="25">
                  <c:v>8</c:v>
                </c:pt>
                <c:pt idx="26">
                  <c:v>8</c:v>
                </c:pt>
                <c:pt idx="27">
                  <c:v>6</c:v>
                </c:pt>
                <c:pt idx="28">
                  <c:v>6</c:v>
                </c:pt>
                <c:pt idx="29">
                  <c:v>4</c:v>
                </c:pt>
                <c:pt idx="30">
                  <c:v>4</c:v>
                </c:pt>
                <c:pt idx="31">
                  <c:v>5</c:v>
                </c:pt>
                <c:pt idx="32">
                  <c:v>5</c:v>
                </c:pt>
                <c:pt idx="33">
                  <c:v>4</c:v>
                </c:pt>
                <c:pt idx="34">
                  <c:v>4</c:v>
                </c:pt>
              </c:numCache>
            </c:numRef>
          </c:val>
        </c:ser>
        <c:ser>
          <c:idx val="22"/>
          <c:order val="23"/>
          <c:tx>
            <c:strRef>
              <c:f>Sitzverteilung!$AW$38</c:f>
              <c:strCache>
                <c:ptCount val="1"/>
                <c:pt idx="0">
                  <c:v>BUG/AKU</c:v>
                </c:pt>
              </c:strCache>
            </c:strRef>
          </c:tx>
          <c:spPr>
            <a:solidFill>
              <a:schemeClr val="accent2">
                <a:lumMod val="75000"/>
              </a:schemeClr>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Sitzverteilung!$AX$38:$CP$38</c:f>
              <c:numCache>
                <c:formatCode>General</c:formatCode>
                <c:ptCount val="45"/>
                <c:pt idx="1">
                  <c:v>1</c:v>
                </c:pt>
                <c:pt idx="2">
                  <c:v>2</c:v>
                </c:pt>
                <c:pt idx="3">
                  <c:v>2</c:v>
                </c:pt>
                <c:pt idx="4">
                  <c:v>1</c:v>
                </c:pt>
                <c:pt idx="5">
                  <c:v>1</c:v>
                </c:pt>
                <c:pt idx="6">
                  <c:v>1</c:v>
                </c:pt>
                <c:pt idx="7">
                  <c:v>3</c:v>
                </c:pt>
                <c:pt idx="8">
                  <c:v>2</c:v>
                </c:pt>
                <c:pt idx="9">
                  <c:v>7</c:v>
                </c:pt>
                <c:pt idx="10">
                  <c:v>5</c:v>
                </c:pt>
                <c:pt idx="11">
                  <c:v>4</c:v>
                </c:pt>
                <c:pt idx="12">
                  <c:v>6</c:v>
                </c:pt>
                <c:pt idx="13">
                  <c:v>7</c:v>
                </c:pt>
                <c:pt idx="14">
                  <c:v>6</c:v>
                </c:pt>
                <c:pt idx="15">
                  <c:v>13</c:v>
                </c:pt>
                <c:pt idx="16">
                  <c:v>9</c:v>
                </c:pt>
                <c:pt idx="17">
                  <c:v>10</c:v>
                </c:pt>
                <c:pt idx="18">
                  <c:v>8</c:v>
                </c:pt>
                <c:pt idx="19">
                  <c:v>1</c:v>
                </c:pt>
                <c:pt idx="20">
                  <c:v>1</c:v>
                </c:pt>
                <c:pt idx="21">
                  <c:v>4</c:v>
                </c:pt>
                <c:pt idx="22">
                  <c:v>4</c:v>
                </c:pt>
              </c:numCache>
            </c:numRef>
          </c:val>
        </c:ser>
        <c:ser>
          <c:idx val="23"/>
          <c:order val="24"/>
          <c:tx>
            <c:strRef>
              <c:f>Sitzverteilung!$AW$39</c:f>
              <c:strCache>
                <c:ptCount val="1"/>
                <c:pt idx="0">
                  <c:v>Basis</c:v>
                </c:pt>
              </c:strCache>
            </c:strRef>
          </c:tx>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Sitzverteilung!$AX$39:$CP$39</c:f>
              <c:numCache>
                <c:formatCode>General</c:formatCode>
                <c:ptCount val="45"/>
                <c:pt idx="4">
                  <c:v>2</c:v>
                </c:pt>
                <c:pt idx="5">
                  <c:v>3</c:v>
                </c:pt>
                <c:pt idx="6">
                  <c:v>3</c:v>
                </c:pt>
                <c:pt idx="7">
                  <c:v>2</c:v>
                </c:pt>
                <c:pt idx="8">
                  <c:v>1</c:v>
                </c:pt>
              </c:numCache>
            </c:numRef>
          </c:val>
        </c:ser>
        <c:ser>
          <c:idx val="24"/>
          <c:order val="25"/>
          <c:tx>
            <c:strRef>
              <c:f>Sitzverteilung!$AW$40</c:f>
              <c:strCache>
                <c:ptCount val="1"/>
                <c:pt idx="0">
                  <c:v>POCH</c:v>
                </c:pt>
              </c:strCache>
            </c:strRef>
          </c:tx>
          <c:spPr>
            <a:solidFill>
              <a:srgbClr val="C00000"/>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Sitzverteilung!$AX$40:$CP$40</c:f>
              <c:numCache>
                <c:formatCode>General</c:formatCode>
                <c:ptCount val="45"/>
                <c:pt idx="0">
                  <c:v>3</c:v>
                </c:pt>
                <c:pt idx="1">
                  <c:v>3</c:v>
                </c:pt>
                <c:pt idx="2">
                  <c:v>2</c:v>
                </c:pt>
              </c:numCache>
            </c:numRef>
          </c:val>
        </c:ser>
        <c:ser>
          <c:idx val="25"/>
          <c:order val="26"/>
          <c:tx>
            <c:strRef>
              <c:f>Sitzverteilung!$AW$41</c:f>
              <c:strCache>
                <c:ptCount val="1"/>
                <c:pt idx="0">
                  <c:v>MSV</c:v>
                </c:pt>
              </c:strCache>
            </c:strRef>
          </c:tx>
          <c:spPr>
            <a:solidFill>
              <a:schemeClr val="accent2">
                <a:lumMod val="50000"/>
              </a:schemeClr>
            </a:solidFill>
          </c:spPr>
          <c:cat>
            <c:numRef>
              <c:f>Sitzverteilung!$AX$15:$CP$15</c:f>
              <c:numCache>
                <c:formatCode>General</c:formatCode>
                <c:ptCount val="45"/>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numCache>
            </c:numRef>
          </c:cat>
          <c:val>
            <c:numRef>
              <c:f>Sitzverteilung!$AX$41:$CP$41</c:f>
              <c:numCache>
                <c:formatCode>General</c:formatCode>
                <c:ptCount val="45"/>
                <c:pt idx="3">
                  <c:v>1</c:v>
                </c:pt>
                <c:pt idx="4">
                  <c:v>1</c:v>
                </c:pt>
                <c:pt idx="5">
                  <c:v>1</c:v>
                </c:pt>
              </c:numCache>
            </c:numRef>
          </c:val>
        </c:ser>
        <c:axId val="194487424"/>
        <c:axId val="194488960"/>
      </c:areaChart>
      <c:catAx>
        <c:axId val="194487424"/>
        <c:scaling>
          <c:orientation val="minMax"/>
        </c:scaling>
        <c:axPos val="b"/>
        <c:numFmt formatCode="General" sourceLinked="1"/>
        <c:tickLblPos val="nextTo"/>
        <c:crossAx val="194488960"/>
        <c:crosses val="autoZero"/>
        <c:auto val="1"/>
        <c:lblAlgn val="ctr"/>
        <c:lblOffset val="100"/>
      </c:catAx>
      <c:valAx>
        <c:axId val="194488960"/>
        <c:scaling>
          <c:orientation val="minMax"/>
        </c:scaling>
        <c:axPos val="l"/>
        <c:majorGridlines/>
        <c:numFmt formatCode="0%" sourceLinked="1"/>
        <c:tickLblPos val="nextTo"/>
        <c:crossAx val="194487424"/>
        <c:crosses val="autoZero"/>
        <c:crossBetween val="midCat"/>
      </c:valAx>
    </c:plotArea>
    <c:legend>
      <c:legendPos val="r"/>
      <c:legendEntry>
        <c:idx val="8"/>
        <c:delete val="1"/>
      </c:legendEntry>
      <c:layout>
        <c:manualLayout>
          <c:xMode val="edge"/>
          <c:yMode val="edge"/>
          <c:x val="0.87965197027251196"/>
          <c:y val="1.9906062178082161E-3"/>
          <c:w val="0.11125048228344868"/>
          <c:h val="0.99800939378219178"/>
        </c:manualLayout>
      </c:layout>
      <c:txPr>
        <a:bodyPr/>
        <a:lstStyle/>
        <a:p>
          <a:pPr rtl="0">
            <a:defRPr/>
          </a:pPr>
          <a:endParaRPr lang="de-DE"/>
        </a:p>
      </c:txPr>
    </c:legend>
    <c:plotVisOnly val="1"/>
    <c:dispBlanksAs val="zero"/>
  </c:chart>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zoomScale="97" workbookViewId="0" zoomToFit="1"/>
  </sheetViews>
  <pageMargins left="0.7" right="0.7" top="0.78740157499999996" bottom="0.78740157499999996" header="0.3" footer="0.3"/>
  <drawing r:id="rId1"/>
</chartsheet>
</file>

<file path=xl/chartsheets/sheet2.xml><?xml version="1.0" encoding="utf-8"?>
<chartsheet xmlns="http://schemas.openxmlformats.org/spreadsheetml/2006/main" xmlns:r="http://schemas.openxmlformats.org/officeDocument/2006/relationships">
  <sheetPr/>
  <sheetViews>
    <sheetView zoomScale="97" workbookViewId="0" zoomToFit="1"/>
  </sheetViews>
  <pageMargins left="0.7" right="0.7" top="0.78740157499999996" bottom="0.78740157499999996"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296400" cy="600710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0.02623</cdr:x>
      <cdr:y>0.50916</cdr:y>
    </cdr:from>
    <cdr:to>
      <cdr:x>0.91631</cdr:x>
      <cdr:y>0.51408</cdr:y>
    </cdr:to>
    <cdr:sp macro="" textlink="">
      <cdr:nvSpPr>
        <cdr:cNvPr id="3" name="Gerade Verbindung 2"/>
        <cdr:cNvSpPr/>
      </cdr:nvSpPr>
      <cdr:spPr>
        <a:xfrm xmlns:a="http://schemas.openxmlformats.org/drawingml/2006/main">
          <a:off x="243845" y="3058575"/>
          <a:ext cx="8274514" cy="2953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de-DE"/>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296400" cy="600710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0.0438</cdr:x>
      <cdr:y>0.46736</cdr:y>
    </cdr:from>
    <cdr:to>
      <cdr:x>0.87403</cdr:x>
      <cdr:y>0.46736</cdr:y>
    </cdr:to>
    <cdr:sp macro="" textlink="">
      <cdr:nvSpPr>
        <cdr:cNvPr id="5" name="Gerade Verbindung 4"/>
        <cdr:cNvSpPr/>
      </cdr:nvSpPr>
      <cdr:spPr>
        <a:xfrm xmlns:a="http://schemas.openxmlformats.org/drawingml/2006/main">
          <a:off x="406972" y="2805437"/>
          <a:ext cx="7714268"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de-DE"/>
        </a:p>
      </cdr:txBody>
    </cdr:sp>
  </cdr:relSizeAnchor>
  <cdr:relSizeAnchor xmlns:cdr="http://schemas.openxmlformats.org/drawingml/2006/chartDrawing">
    <cdr:from>
      <cdr:x>0</cdr:x>
      <cdr:y>0</cdr:y>
    </cdr:from>
    <cdr:to>
      <cdr:x>0.00085</cdr:x>
      <cdr:y>0.92524</cdr:y>
    </cdr:to>
    <cdr:sp macro="" textlink="">
      <cdr:nvSpPr>
        <cdr:cNvPr id="6" name="Gerade Verbindung 5"/>
        <cdr:cNvSpPr/>
      </cdr:nvSpPr>
      <cdr:spPr>
        <a:xfrm xmlns:a="http://schemas.openxmlformats.org/drawingml/2006/main" flipH="1" flipV="1">
          <a:off x="0" y="0"/>
          <a:ext cx="7855" cy="5553959"/>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de-DE"/>
        </a:p>
      </cdr:txBody>
    </cdr:sp>
  </cdr:relSizeAnchor>
</c:userShape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CQ42"/>
  <sheetViews>
    <sheetView tabSelected="1" zoomScale="80" zoomScaleNormal="80" workbookViewId="0">
      <selection activeCell="A17" sqref="A17"/>
    </sheetView>
  </sheetViews>
  <sheetFormatPr baseColWidth="10" defaultRowHeight="14.4"/>
  <cols>
    <col min="1" max="1" width="17.109375" bestFit="1" customWidth="1"/>
    <col min="2" max="5" width="5.5546875" bestFit="1" customWidth="1"/>
    <col min="8" max="18" width="5.5546875" bestFit="1" customWidth="1"/>
    <col min="19" max="19" width="5" customWidth="1"/>
    <col min="21" max="29" width="5.5546875" bestFit="1" customWidth="1"/>
    <col min="31" max="31" width="12.33203125" bestFit="1" customWidth="1"/>
    <col min="32" max="33" width="5.5546875" bestFit="1" customWidth="1"/>
    <col min="34" max="34" width="6.33203125" bestFit="1" customWidth="1"/>
    <col min="35" max="35" width="5" customWidth="1"/>
    <col min="37" max="38" width="5.5546875" bestFit="1" customWidth="1"/>
    <col min="39" max="39" width="5.44140625" customWidth="1"/>
    <col min="40" max="45" width="5.5546875" bestFit="1" customWidth="1"/>
    <col min="46" max="47" width="5" bestFit="1" customWidth="1"/>
    <col min="50" max="94" width="5.6640625" bestFit="1" customWidth="1"/>
  </cols>
  <sheetData>
    <row r="1" spans="1:95" ht="14.4" customHeight="1">
      <c r="A1" s="15" t="s">
        <v>0</v>
      </c>
      <c r="B1" s="15"/>
      <c r="C1" s="15"/>
      <c r="D1" s="15"/>
      <c r="E1" s="15"/>
      <c r="G1" s="16" t="s">
        <v>1</v>
      </c>
      <c r="H1" s="16"/>
      <c r="I1" s="16"/>
      <c r="J1" s="16"/>
      <c r="K1" s="16"/>
      <c r="L1" s="16"/>
      <c r="M1" s="16"/>
      <c r="N1" s="16"/>
      <c r="O1" s="16"/>
      <c r="P1" s="16"/>
      <c r="Q1" s="16"/>
      <c r="R1" s="16"/>
      <c r="S1" s="1"/>
      <c r="T1" s="16" t="s">
        <v>2</v>
      </c>
      <c r="U1" s="16"/>
      <c r="V1" s="16"/>
      <c r="W1" s="16"/>
      <c r="X1" s="16"/>
      <c r="Y1" s="16"/>
      <c r="Z1" s="16"/>
      <c r="AA1" s="16"/>
      <c r="AB1" s="16"/>
      <c r="AC1" s="16"/>
      <c r="AE1" s="15" t="s">
        <v>77</v>
      </c>
      <c r="AF1" s="15"/>
      <c r="AG1" s="15"/>
      <c r="AH1" s="15"/>
      <c r="AJ1" s="15" t="s">
        <v>78</v>
      </c>
      <c r="AK1" s="15"/>
      <c r="AL1" s="15"/>
      <c r="AM1" s="15"/>
      <c r="AN1" s="15"/>
      <c r="AO1" s="15"/>
      <c r="AP1" s="15"/>
      <c r="AQ1" s="15"/>
      <c r="AR1" s="15"/>
      <c r="AS1" s="15"/>
      <c r="AT1" s="15"/>
      <c r="AU1" s="15"/>
      <c r="AW1" s="14" t="s">
        <v>80</v>
      </c>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row>
    <row r="2" spans="1:95">
      <c r="A2" s="15"/>
      <c r="B2" s="15"/>
      <c r="C2" s="15"/>
      <c r="D2" s="15"/>
      <c r="E2" s="15"/>
      <c r="G2" s="16"/>
      <c r="H2" s="16"/>
      <c r="I2" s="16"/>
      <c r="J2" s="16"/>
      <c r="K2" s="16"/>
      <c r="L2" s="16"/>
      <c r="M2" s="16"/>
      <c r="N2" s="16"/>
      <c r="O2" s="16"/>
      <c r="P2" s="16"/>
      <c r="Q2" s="16"/>
      <c r="R2" s="16"/>
      <c r="S2" s="1"/>
      <c r="T2" s="16"/>
      <c r="U2" s="16"/>
      <c r="V2" s="16"/>
      <c r="W2" s="16"/>
      <c r="X2" s="16"/>
      <c r="Y2" s="16"/>
      <c r="Z2" s="16"/>
      <c r="AA2" s="16"/>
      <c r="AB2" s="16"/>
      <c r="AC2" s="16"/>
      <c r="AE2" s="15"/>
      <c r="AF2" s="15"/>
      <c r="AG2" s="15"/>
      <c r="AH2" s="15"/>
      <c r="AJ2" s="15"/>
      <c r="AK2" s="15"/>
      <c r="AL2" s="15"/>
      <c r="AM2" s="15"/>
      <c r="AN2" s="15"/>
      <c r="AO2" s="15"/>
      <c r="AP2" s="15"/>
      <c r="AQ2" s="15"/>
      <c r="AR2" s="15"/>
      <c r="AS2" s="15"/>
      <c r="AT2" s="15"/>
      <c r="AU2" s="15"/>
      <c r="AW2" s="2"/>
      <c r="AX2" s="2">
        <v>1976</v>
      </c>
      <c r="AY2" s="2">
        <v>1977</v>
      </c>
      <c r="AZ2" s="2">
        <v>1978</v>
      </c>
      <c r="BA2" s="2">
        <v>1979</v>
      </c>
      <c r="BB2" s="2">
        <v>1980</v>
      </c>
      <c r="BC2" s="2">
        <v>1981</v>
      </c>
      <c r="BD2" s="2">
        <v>1982</v>
      </c>
      <c r="BE2" s="2">
        <v>1983</v>
      </c>
      <c r="BF2" s="2">
        <v>1984</v>
      </c>
      <c r="BG2" s="2">
        <v>1985</v>
      </c>
      <c r="BH2" s="2">
        <v>1986</v>
      </c>
      <c r="BI2" s="2">
        <v>1987</v>
      </c>
      <c r="BJ2" s="2">
        <v>1988</v>
      </c>
      <c r="BK2" s="2">
        <v>1989</v>
      </c>
      <c r="BL2" s="2">
        <v>1990</v>
      </c>
      <c r="BM2" s="2">
        <v>1991</v>
      </c>
      <c r="BN2" s="2">
        <v>1992</v>
      </c>
      <c r="BO2" s="2">
        <v>1993</v>
      </c>
      <c r="BP2" s="2">
        <v>1994</v>
      </c>
      <c r="BQ2" s="2">
        <v>1995</v>
      </c>
      <c r="BR2" s="2">
        <v>1996</v>
      </c>
      <c r="BS2" s="2">
        <v>1997</v>
      </c>
      <c r="BT2" s="2">
        <v>1998</v>
      </c>
      <c r="BU2" s="2">
        <v>1999</v>
      </c>
      <c r="BV2" s="2">
        <v>2000</v>
      </c>
      <c r="BW2" s="2">
        <v>2001</v>
      </c>
      <c r="BX2" s="2">
        <v>2002</v>
      </c>
      <c r="BY2" s="2">
        <v>2003</v>
      </c>
      <c r="BZ2" s="2">
        <v>2004</v>
      </c>
      <c r="CA2" s="2">
        <v>2005</v>
      </c>
      <c r="CB2" s="2">
        <v>2006</v>
      </c>
      <c r="CC2" s="2">
        <v>2007</v>
      </c>
      <c r="CD2" s="2">
        <v>2008</v>
      </c>
      <c r="CE2" s="2">
        <v>2009</v>
      </c>
      <c r="CF2" s="2">
        <v>2010</v>
      </c>
      <c r="CG2" s="2">
        <v>2011</v>
      </c>
      <c r="CH2" s="2">
        <v>2012</v>
      </c>
      <c r="CI2" s="2">
        <v>2013</v>
      </c>
      <c r="CJ2" s="2">
        <v>2014</v>
      </c>
      <c r="CK2" s="2">
        <v>2015</v>
      </c>
      <c r="CL2" s="2">
        <v>2016</v>
      </c>
      <c r="CM2" s="2">
        <v>2017</v>
      </c>
      <c r="CN2" s="2">
        <v>2018</v>
      </c>
      <c r="CO2" s="2">
        <v>2019</v>
      </c>
      <c r="CP2" s="2">
        <v>2020</v>
      </c>
    </row>
    <row r="3" spans="1:95">
      <c r="B3">
        <v>1972</v>
      </c>
      <c r="C3">
        <v>1973</v>
      </c>
      <c r="D3">
        <v>1974</v>
      </c>
      <c r="E3">
        <v>1975</v>
      </c>
      <c r="H3">
        <v>1976</v>
      </c>
      <c r="I3">
        <v>1977</v>
      </c>
      <c r="J3">
        <v>1978</v>
      </c>
      <c r="K3">
        <v>1979</v>
      </c>
      <c r="L3">
        <v>1980</v>
      </c>
      <c r="M3">
        <v>1981</v>
      </c>
      <c r="N3">
        <v>1982</v>
      </c>
      <c r="O3">
        <v>1983</v>
      </c>
      <c r="P3">
        <v>1984</v>
      </c>
      <c r="Q3">
        <v>1985</v>
      </c>
      <c r="R3">
        <v>1986</v>
      </c>
      <c r="U3">
        <v>1987</v>
      </c>
      <c r="V3">
        <v>1988</v>
      </c>
      <c r="W3">
        <v>1989</v>
      </c>
      <c r="X3">
        <v>1990</v>
      </c>
      <c r="Y3">
        <v>1991</v>
      </c>
      <c r="Z3">
        <v>1992</v>
      </c>
      <c r="AA3">
        <v>1993</v>
      </c>
      <c r="AB3">
        <v>1994</v>
      </c>
      <c r="AC3">
        <v>1995</v>
      </c>
      <c r="AF3">
        <v>1995</v>
      </c>
      <c r="AG3">
        <v>1997</v>
      </c>
      <c r="AH3" s="3">
        <v>1999</v>
      </c>
      <c r="AK3" s="4">
        <v>2000</v>
      </c>
      <c r="AL3">
        <v>2001</v>
      </c>
      <c r="AM3">
        <v>2003</v>
      </c>
      <c r="AN3">
        <f>AM3+2</f>
        <v>2005</v>
      </c>
      <c r="AO3">
        <f>AN3+2</f>
        <v>2007</v>
      </c>
      <c r="AP3">
        <f>AO3+2</f>
        <v>2009</v>
      </c>
      <c r="AQ3">
        <f>AP3+2</f>
        <v>2011</v>
      </c>
      <c r="AR3">
        <v>2013</v>
      </c>
      <c r="AS3">
        <v>2015</v>
      </c>
      <c r="AT3">
        <v>2017</v>
      </c>
      <c r="AU3">
        <v>2019</v>
      </c>
      <c r="AW3" s="2" t="s">
        <v>3</v>
      </c>
      <c r="AX3" s="2">
        <f>H28</f>
        <v>15</v>
      </c>
      <c r="AY3" s="2">
        <f t="shared" ref="AY3:BH3" si="0">I28</f>
        <v>14</v>
      </c>
      <c r="AZ3" s="2">
        <f t="shared" si="0"/>
        <v>16</v>
      </c>
      <c r="BA3" s="2">
        <f t="shared" si="0"/>
        <v>14</v>
      </c>
      <c r="BB3" s="2">
        <f t="shared" si="0"/>
        <v>17</v>
      </c>
      <c r="BC3" s="2">
        <f t="shared" si="0"/>
        <v>16</v>
      </c>
      <c r="BD3" s="2">
        <f t="shared" si="0"/>
        <v>16</v>
      </c>
      <c r="BE3" s="2">
        <f t="shared" si="0"/>
        <v>13</v>
      </c>
      <c r="BF3" s="2">
        <f t="shared" si="0"/>
        <v>13</v>
      </c>
      <c r="BG3" s="2">
        <f t="shared" si="0"/>
        <v>15</v>
      </c>
      <c r="BH3" s="2">
        <f t="shared" si="0"/>
        <v>13</v>
      </c>
      <c r="BI3" s="2">
        <f>U28</f>
        <v>11</v>
      </c>
      <c r="BJ3" s="2">
        <f t="shared" ref="BJ3:BQ3" si="1">V28</f>
        <v>11</v>
      </c>
      <c r="BK3" s="2">
        <f t="shared" si="1"/>
        <v>11</v>
      </c>
      <c r="BL3" s="2">
        <f t="shared" si="1"/>
        <v>16</v>
      </c>
      <c r="BM3" s="2">
        <f t="shared" si="1"/>
        <v>19</v>
      </c>
      <c r="BN3" s="2">
        <f t="shared" si="1"/>
        <v>19</v>
      </c>
      <c r="BO3" s="2">
        <f t="shared" si="1"/>
        <v>21</v>
      </c>
      <c r="BP3" s="2">
        <f t="shared" si="1"/>
        <v>25</v>
      </c>
      <c r="BQ3" s="2">
        <f t="shared" si="1"/>
        <v>20</v>
      </c>
      <c r="BR3" s="2">
        <f>BQ3</f>
        <v>20</v>
      </c>
      <c r="BS3" s="2">
        <f>AG13</f>
        <v>24</v>
      </c>
      <c r="BT3" s="2">
        <f>BS3</f>
        <v>24</v>
      </c>
      <c r="BU3" s="2">
        <f>AH13</f>
        <v>25</v>
      </c>
      <c r="BV3" s="2">
        <f>AK22</f>
        <v>37</v>
      </c>
      <c r="BW3" s="2">
        <f>AL22</f>
        <v>31</v>
      </c>
      <c r="BX3" s="2">
        <f>BW3</f>
        <v>31</v>
      </c>
      <c r="BY3" s="2">
        <f>AM22</f>
        <v>25</v>
      </c>
      <c r="BZ3" s="2">
        <f>BY3</f>
        <v>25</v>
      </c>
      <c r="CA3" s="2">
        <f>AN22</f>
        <v>19</v>
      </c>
      <c r="CB3" s="2">
        <f>CA3</f>
        <v>19</v>
      </c>
      <c r="CC3" s="2">
        <f>AO22</f>
        <v>21</v>
      </c>
      <c r="CD3" s="2">
        <f>CC3</f>
        <v>21</v>
      </c>
      <c r="CE3" s="2">
        <f>AP22</f>
        <v>22</v>
      </c>
      <c r="CF3" s="2">
        <f>CE3</f>
        <v>22</v>
      </c>
      <c r="CG3" s="2">
        <f>AQ22</f>
        <v>19</v>
      </c>
      <c r="CH3" s="2">
        <f>CG3</f>
        <v>19</v>
      </c>
      <c r="CI3" s="2">
        <f>AR22</f>
        <v>18</v>
      </c>
      <c r="CJ3" s="2">
        <f>CI3</f>
        <v>18</v>
      </c>
      <c r="CK3" s="2">
        <f>AS22</f>
        <v>16</v>
      </c>
      <c r="CL3" s="2">
        <f>CK3</f>
        <v>16</v>
      </c>
      <c r="CM3" s="2">
        <v>21</v>
      </c>
      <c r="CN3" s="2">
        <v>21</v>
      </c>
      <c r="CO3" s="2">
        <v>21</v>
      </c>
      <c r="CP3" s="2">
        <v>21</v>
      </c>
    </row>
    <row r="4" spans="1:95">
      <c r="A4" t="s">
        <v>4</v>
      </c>
      <c r="B4">
        <v>6</v>
      </c>
      <c r="C4">
        <v>4</v>
      </c>
      <c r="D4">
        <v>7</v>
      </c>
      <c r="E4">
        <v>6</v>
      </c>
      <c r="G4" s="10" t="s">
        <v>5</v>
      </c>
      <c r="H4" s="10">
        <v>4</v>
      </c>
      <c r="I4" s="10">
        <v>3</v>
      </c>
      <c r="J4" s="17">
        <v>9</v>
      </c>
      <c r="K4" s="10"/>
      <c r="L4" s="10"/>
      <c r="M4" s="10"/>
      <c r="N4" s="10"/>
      <c r="O4" s="10"/>
      <c r="P4" s="10"/>
      <c r="Q4" s="10"/>
      <c r="R4" s="10"/>
      <c r="S4" s="10"/>
      <c r="T4" s="10"/>
      <c r="U4" s="10"/>
      <c r="V4" s="10"/>
      <c r="W4" s="10"/>
      <c r="X4" s="10"/>
      <c r="Y4" s="10"/>
      <c r="Z4" s="10"/>
      <c r="AA4" s="10"/>
      <c r="AB4" s="10"/>
      <c r="AC4" s="10"/>
      <c r="AD4" s="10"/>
      <c r="AE4" s="10" t="s">
        <v>6</v>
      </c>
      <c r="AF4" s="10">
        <v>6</v>
      </c>
      <c r="AG4" s="10">
        <v>11</v>
      </c>
      <c r="AH4" s="11">
        <v>15</v>
      </c>
      <c r="AI4" s="11"/>
      <c r="AJ4" s="10" t="s">
        <v>6</v>
      </c>
      <c r="AK4" s="12">
        <v>20</v>
      </c>
      <c r="AL4" s="10">
        <v>15</v>
      </c>
      <c r="AM4" s="10">
        <v>14</v>
      </c>
      <c r="AN4" s="10">
        <v>11</v>
      </c>
      <c r="AO4" s="10">
        <v>14</v>
      </c>
      <c r="AP4" s="10">
        <v>15</v>
      </c>
      <c r="AQ4" s="10">
        <v>11</v>
      </c>
      <c r="AR4" s="10">
        <v>10</v>
      </c>
      <c r="AS4" s="10">
        <v>9</v>
      </c>
      <c r="AT4">
        <v>13</v>
      </c>
      <c r="AU4">
        <v>9</v>
      </c>
      <c r="AW4" s="2" t="s">
        <v>7</v>
      </c>
      <c r="AX4" s="2">
        <f t="shared" ref="AX4:BH5" si="2">H31</f>
        <v>8</v>
      </c>
      <c r="AY4" s="2">
        <f t="shared" si="2"/>
        <v>10</v>
      </c>
      <c r="AZ4" s="2">
        <f t="shared" si="2"/>
        <v>8</v>
      </c>
      <c r="BA4" s="2">
        <f t="shared" si="2"/>
        <v>9</v>
      </c>
      <c r="BB4" s="2">
        <f t="shared" si="2"/>
        <v>9</v>
      </c>
      <c r="BC4" s="2">
        <f t="shared" si="2"/>
        <v>10</v>
      </c>
      <c r="BD4" s="2">
        <f t="shared" si="2"/>
        <v>9</v>
      </c>
      <c r="BE4" s="2">
        <f t="shared" si="2"/>
        <v>10</v>
      </c>
      <c r="BF4" s="2">
        <f t="shared" si="2"/>
        <v>13</v>
      </c>
      <c r="BG4" s="2">
        <f t="shared" si="2"/>
        <v>9</v>
      </c>
      <c r="BH4" s="2">
        <f t="shared" si="2"/>
        <v>10</v>
      </c>
      <c r="BI4" s="2">
        <f t="shared" ref="BI4:BQ5" si="3">U31</f>
        <v>11</v>
      </c>
      <c r="BJ4" s="2">
        <f t="shared" si="3"/>
        <v>14</v>
      </c>
      <c r="BK4" s="2">
        <f t="shared" si="3"/>
        <v>14</v>
      </c>
      <c r="BL4" s="2">
        <f t="shared" si="3"/>
        <v>8</v>
      </c>
      <c r="BM4" s="2">
        <f t="shared" si="3"/>
        <v>3</v>
      </c>
      <c r="BN4" s="2">
        <f t="shared" si="3"/>
        <v>18</v>
      </c>
      <c r="BO4" s="2">
        <f t="shared" si="3"/>
        <v>7</v>
      </c>
      <c r="BP4" s="2">
        <f t="shared" si="3"/>
        <v>3</v>
      </c>
      <c r="BQ4" s="2">
        <f t="shared" si="3"/>
        <v>10</v>
      </c>
      <c r="BR4" s="2">
        <f t="shared" ref="BR4:BR7" si="4">BQ4</f>
        <v>10</v>
      </c>
      <c r="BS4" s="2">
        <f>AG15</f>
        <v>10</v>
      </c>
      <c r="BT4" s="2">
        <f t="shared" ref="BT4:BT7" si="5">BS4</f>
        <v>10</v>
      </c>
      <c r="BU4" s="2">
        <v>0</v>
      </c>
      <c r="BV4" s="2">
        <v>0</v>
      </c>
      <c r="BW4" s="2">
        <f>AL25</f>
        <v>0</v>
      </c>
      <c r="BX4" s="2">
        <f t="shared" ref="BX4:BX7" si="6">BW4</f>
        <v>0</v>
      </c>
      <c r="BY4" s="2">
        <f>AM25</f>
        <v>1</v>
      </c>
      <c r="BZ4" s="2">
        <f t="shared" ref="BZ4:BZ7" si="7">BY4</f>
        <v>1</v>
      </c>
      <c r="CA4" s="2">
        <f>AN25</f>
        <v>1</v>
      </c>
      <c r="CB4" s="2">
        <f t="shared" ref="CB4:CB7" si="8">CA4</f>
        <v>1</v>
      </c>
      <c r="CC4" s="2">
        <f>AO25</f>
        <v>0</v>
      </c>
      <c r="CD4" s="2">
        <f t="shared" ref="CD4:CD7" si="9">CC4</f>
        <v>0</v>
      </c>
      <c r="CE4" s="2">
        <f>AP25</f>
        <v>0</v>
      </c>
      <c r="CF4" s="2">
        <f t="shared" ref="CF4:CF7" si="10">CE4</f>
        <v>0</v>
      </c>
      <c r="CG4" s="2">
        <f>AQ25</f>
        <v>0</v>
      </c>
      <c r="CH4" s="2">
        <f t="shared" ref="CH4:CH7" si="11">CG4</f>
        <v>0</v>
      </c>
      <c r="CI4" s="2">
        <f>AR25</f>
        <v>0</v>
      </c>
      <c r="CJ4" s="2">
        <f t="shared" ref="CJ4:CJ7" si="12">CI4</f>
        <v>0</v>
      </c>
      <c r="CK4" s="2">
        <f>AS25</f>
        <v>8</v>
      </c>
      <c r="CL4" s="2">
        <f t="shared" ref="CL4:CL7" si="13">CK4</f>
        <v>8</v>
      </c>
      <c r="CM4" s="2">
        <v>4</v>
      </c>
      <c r="CN4" s="2">
        <v>4</v>
      </c>
      <c r="CO4" s="2">
        <v>0</v>
      </c>
      <c r="CP4" s="2">
        <v>0</v>
      </c>
    </row>
    <row r="5" spans="1:95">
      <c r="A5" t="s">
        <v>8</v>
      </c>
      <c r="B5">
        <v>4</v>
      </c>
      <c r="C5">
        <v>4</v>
      </c>
      <c r="D5">
        <v>4</v>
      </c>
      <c r="E5">
        <v>5</v>
      </c>
      <c r="G5" s="10" t="s">
        <v>8</v>
      </c>
      <c r="H5" s="10">
        <v>7</v>
      </c>
      <c r="I5" s="10">
        <v>6</v>
      </c>
      <c r="J5" s="17"/>
      <c r="K5" s="10">
        <v>8</v>
      </c>
      <c r="L5" s="10">
        <v>7</v>
      </c>
      <c r="M5" s="10">
        <v>5</v>
      </c>
      <c r="N5" s="10">
        <v>7</v>
      </c>
      <c r="O5" s="10">
        <v>5</v>
      </c>
      <c r="P5" s="17">
        <v>9</v>
      </c>
      <c r="Q5" s="10">
        <v>4</v>
      </c>
      <c r="R5" s="10">
        <v>5</v>
      </c>
      <c r="S5" s="10"/>
      <c r="T5" s="10" t="s">
        <v>9</v>
      </c>
      <c r="U5" s="10">
        <v>2</v>
      </c>
      <c r="V5" s="10">
        <v>2</v>
      </c>
      <c r="W5" s="10"/>
      <c r="X5" s="10">
        <v>3</v>
      </c>
      <c r="Y5" s="10">
        <v>3</v>
      </c>
      <c r="Z5" s="10">
        <v>6</v>
      </c>
      <c r="AA5" s="10">
        <v>5</v>
      </c>
      <c r="AB5" s="10">
        <v>8</v>
      </c>
      <c r="AC5" s="10">
        <v>6</v>
      </c>
      <c r="AD5" s="10"/>
      <c r="AE5" s="10" t="s">
        <v>10</v>
      </c>
      <c r="AF5" s="10">
        <v>10</v>
      </c>
      <c r="AG5" s="10">
        <v>6</v>
      </c>
      <c r="AH5" s="11"/>
      <c r="AI5" s="11"/>
      <c r="AJ5" s="10" t="s">
        <v>11</v>
      </c>
      <c r="AK5" s="12">
        <v>3</v>
      </c>
      <c r="AL5" s="10">
        <v>9</v>
      </c>
      <c r="AM5" s="10">
        <v>8</v>
      </c>
      <c r="AN5" s="10">
        <v>11</v>
      </c>
      <c r="AO5" s="10">
        <v>10</v>
      </c>
      <c r="AP5" s="10">
        <v>6</v>
      </c>
      <c r="AQ5" s="10">
        <v>4</v>
      </c>
      <c r="AR5" s="10">
        <v>5</v>
      </c>
      <c r="AS5" s="10">
        <v>5</v>
      </c>
      <c r="AT5">
        <v>4</v>
      </c>
      <c r="AU5">
        <v>5</v>
      </c>
      <c r="AW5" s="2" t="s">
        <v>12</v>
      </c>
      <c r="AX5" s="2">
        <f t="shared" si="2"/>
        <v>0</v>
      </c>
      <c r="AY5" s="2">
        <f t="shared" si="2"/>
        <v>0</v>
      </c>
      <c r="AZ5" s="2">
        <f t="shared" si="2"/>
        <v>0</v>
      </c>
      <c r="BA5" s="2">
        <f t="shared" si="2"/>
        <v>0</v>
      </c>
      <c r="BB5" s="2">
        <f t="shared" si="2"/>
        <v>0</v>
      </c>
      <c r="BC5" s="2">
        <f t="shared" si="2"/>
        <v>0</v>
      </c>
      <c r="BD5" s="2">
        <f t="shared" si="2"/>
        <v>0</v>
      </c>
      <c r="BE5" s="2">
        <f t="shared" si="2"/>
        <v>1</v>
      </c>
      <c r="BF5" s="2">
        <f t="shared" si="2"/>
        <v>0</v>
      </c>
      <c r="BG5" s="2">
        <f t="shared" si="2"/>
        <v>0</v>
      </c>
      <c r="BH5" s="2">
        <f t="shared" si="2"/>
        <v>1</v>
      </c>
      <c r="BI5" s="2">
        <f t="shared" si="3"/>
        <v>1</v>
      </c>
      <c r="BJ5" s="2">
        <f t="shared" si="3"/>
        <v>0</v>
      </c>
      <c r="BK5" s="2">
        <f t="shared" si="3"/>
        <v>0</v>
      </c>
      <c r="BL5" s="2">
        <f t="shared" si="3"/>
        <v>1</v>
      </c>
      <c r="BM5" s="2">
        <f t="shared" si="3"/>
        <v>2</v>
      </c>
      <c r="BN5" s="2">
        <f t="shared" si="3"/>
        <v>0</v>
      </c>
      <c r="BO5" s="2">
        <f t="shared" si="3"/>
        <v>2</v>
      </c>
      <c r="BP5" s="2">
        <f t="shared" si="3"/>
        <v>0</v>
      </c>
      <c r="BQ5" s="2">
        <f t="shared" si="3"/>
        <v>0</v>
      </c>
      <c r="BR5" s="2">
        <f t="shared" si="4"/>
        <v>0</v>
      </c>
      <c r="BS5" s="2">
        <v>0</v>
      </c>
      <c r="BT5" s="2">
        <f t="shared" si="5"/>
        <v>0</v>
      </c>
      <c r="BU5" s="2">
        <v>0</v>
      </c>
      <c r="BV5" s="2">
        <v>0</v>
      </c>
      <c r="BW5" s="2">
        <f>AL26</f>
        <v>0</v>
      </c>
      <c r="BX5" s="2">
        <f t="shared" si="6"/>
        <v>0</v>
      </c>
      <c r="BY5" s="2">
        <f>AM26</f>
        <v>1</v>
      </c>
      <c r="BZ5" s="2">
        <f t="shared" si="7"/>
        <v>1</v>
      </c>
      <c r="CA5" s="2">
        <f>AN26</f>
        <v>1</v>
      </c>
      <c r="CB5" s="2">
        <f t="shared" si="8"/>
        <v>1</v>
      </c>
      <c r="CC5" s="2">
        <f>AO26</f>
        <v>0</v>
      </c>
      <c r="CD5" s="2">
        <f t="shared" si="9"/>
        <v>0</v>
      </c>
      <c r="CE5" s="2">
        <f>AP26</f>
        <v>0</v>
      </c>
      <c r="CF5" s="2">
        <f t="shared" si="10"/>
        <v>0</v>
      </c>
      <c r="CG5" s="2">
        <f>AQ26</f>
        <v>0</v>
      </c>
      <c r="CH5" s="2">
        <f t="shared" si="11"/>
        <v>0</v>
      </c>
      <c r="CI5" s="2">
        <f>AR26</f>
        <v>0</v>
      </c>
      <c r="CJ5" s="2">
        <f t="shared" si="12"/>
        <v>0</v>
      </c>
      <c r="CK5" s="2">
        <f>AS26</f>
        <v>0</v>
      </c>
      <c r="CL5" s="2">
        <f t="shared" si="13"/>
        <v>0</v>
      </c>
      <c r="CM5" s="2">
        <v>0</v>
      </c>
      <c r="CN5" s="2">
        <v>0</v>
      </c>
      <c r="CO5" s="2">
        <v>0</v>
      </c>
      <c r="CP5" s="2">
        <v>0</v>
      </c>
    </row>
    <row r="6" spans="1:95">
      <c r="A6" t="s">
        <v>13</v>
      </c>
      <c r="B6">
        <v>5</v>
      </c>
      <c r="C6">
        <v>5</v>
      </c>
      <c r="G6" s="10" t="s">
        <v>14</v>
      </c>
      <c r="H6" s="10"/>
      <c r="I6" s="10">
        <v>1</v>
      </c>
      <c r="J6" s="10">
        <v>2</v>
      </c>
      <c r="K6" s="10">
        <v>2</v>
      </c>
      <c r="L6" s="10">
        <v>1</v>
      </c>
      <c r="M6" s="10">
        <v>1</v>
      </c>
      <c r="N6" s="10">
        <v>1</v>
      </c>
      <c r="O6" s="10">
        <v>3</v>
      </c>
      <c r="P6" s="17"/>
      <c r="Q6" s="10">
        <v>7</v>
      </c>
      <c r="R6" s="10">
        <v>5</v>
      </c>
      <c r="S6" s="10"/>
      <c r="T6" s="10" t="s">
        <v>15</v>
      </c>
      <c r="U6" s="10">
        <v>4</v>
      </c>
      <c r="V6" s="10">
        <v>6</v>
      </c>
      <c r="W6" s="10">
        <v>7</v>
      </c>
      <c r="X6" s="10">
        <v>6</v>
      </c>
      <c r="Y6" s="10">
        <v>13</v>
      </c>
      <c r="Z6" s="10">
        <v>9</v>
      </c>
      <c r="AA6" s="10">
        <v>10</v>
      </c>
      <c r="AB6" s="10">
        <v>8</v>
      </c>
      <c r="AC6" s="10">
        <v>1</v>
      </c>
      <c r="AD6" s="10"/>
      <c r="AE6" s="10" t="s">
        <v>16</v>
      </c>
      <c r="AF6" s="10">
        <v>1</v>
      </c>
      <c r="AG6" s="10">
        <v>4</v>
      </c>
      <c r="AH6" s="18">
        <v>10</v>
      </c>
      <c r="AI6" s="11"/>
      <c r="AJ6" s="10" t="s">
        <v>17</v>
      </c>
      <c r="AK6" s="12">
        <v>2</v>
      </c>
      <c r="AL6" s="10">
        <v>8</v>
      </c>
      <c r="AM6" s="10">
        <v>6</v>
      </c>
      <c r="AN6" s="10">
        <v>4</v>
      </c>
      <c r="AO6" s="10">
        <v>5</v>
      </c>
      <c r="AP6" s="17">
        <v>4</v>
      </c>
      <c r="AQ6" s="10"/>
      <c r="AR6" s="10"/>
      <c r="AS6" s="10"/>
      <c r="AW6" s="2" t="s">
        <v>18</v>
      </c>
      <c r="AX6" s="2">
        <f t="shared" ref="AX6:BH6" si="14">H30</f>
        <v>0</v>
      </c>
      <c r="AY6" s="2">
        <f t="shared" si="14"/>
        <v>0</v>
      </c>
      <c r="AZ6" s="2">
        <f t="shared" si="14"/>
        <v>0</v>
      </c>
      <c r="BA6" s="2">
        <f t="shared" si="14"/>
        <v>0</v>
      </c>
      <c r="BB6" s="2">
        <f t="shared" si="14"/>
        <v>0</v>
      </c>
      <c r="BC6" s="2">
        <f t="shared" si="14"/>
        <v>0</v>
      </c>
      <c r="BD6" s="2">
        <f t="shared" si="14"/>
        <v>0</v>
      </c>
      <c r="BE6" s="2">
        <f t="shared" si="14"/>
        <v>2</v>
      </c>
      <c r="BF6" s="2">
        <f t="shared" si="14"/>
        <v>0</v>
      </c>
      <c r="BG6" s="2">
        <f t="shared" si="14"/>
        <v>1</v>
      </c>
      <c r="BH6" s="2">
        <f t="shared" si="14"/>
        <v>3</v>
      </c>
      <c r="BI6" s="2">
        <f t="shared" ref="BI6:BQ6" si="15">U30</f>
        <v>6</v>
      </c>
      <c r="BJ6" s="2">
        <f t="shared" si="15"/>
        <v>3</v>
      </c>
      <c r="BK6" s="2">
        <f t="shared" si="15"/>
        <v>4</v>
      </c>
      <c r="BL6" s="2">
        <f t="shared" si="15"/>
        <v>6</v>
      </c>
      <c r="BM6" s="2">
        <f t="shared" si="15"/>
        <v>7</v>
      </c>
      <c r="BN6" s="2">
        <f t="shared" si="15"/>
        <v>0</v>
      </c>
      <c r="BO6" s="2">
        <f t="shared" si="15"/>
        <v>0</v>
      </c>
      <c r="BP6" s="2">
        <f t="shared" si="15"/>
        <v>0</v>
      </c>
      <c r="BQ6" s="2">
        <f t="shared" si="15"/>
        <v>0</v>
      </c>
      <c r="BR6" s="2">
        <f t="shared" si="4"/>
        <v>0</v>
      </c>
      <c r="BS6" s="2">
        <v>0</v>
      </c>
      <c r="BT6" s="2">
        <f t="shared" si="5"/>
        <v>0</v>
      </c>
      <c r="BU6" s="2">
        <v>0</v>
      </c>
      <c r="BV6" s="2">
        <v>0</v>
      </c>
      <c r="BW6" s="2">
        <f>AL24</f>
        <v>0</v>
      </c>
      <c r="BX6" s="2">
        <f t="shared" si="6"/>
        <v>0</v>
      </c>
      <c r="BY6" s="2">
        <f>AM24</f>
        <v>5</v>
      </c>
      <c r="BZ6" s="2">
        <f t="shared" si="7"/>
        <v>5</v>
      </c>
      <c r="CA6" s="2">
        <f>AN24</f>
        <v>8</v>
      </c>
      <c r="CB6" s="2">
        <f t="shared" si="8"/>
        <v>8</v>
      </c>
      <c r="CC6" s="2">
        <f>AO24</f>
        <v>9</v>
      </c>
      <c r="CD6" s="2">
        <f t="shared" si="9"/>
        <v>9</v>
      </c>
      <c r="CE6" s="2">
        <f>AP24</f>
        <v>12</v>
      </c>
      <c r="CF6" s="2">
        <f t="shared" si="10"/>
        <v>12</v>
      </c>
      <c r="CG6" s="2">
        <f>AQ24</f>
        <v>17</v>
      </c>
      <c r="CH6" s="2">
        <f t="shared" si="11"/>
        <v>17</v>
      </c>
      <c r="CI6" s="2">
        <f>AR24</f>
        <v>17</v>
      </c>
      <c r="CJ6" s="2">
        <f t="shared" si="12"/>
        <v>17</v>
      </c>
      <c r="CK6" s="2">
        <f>AS24</f>
        <v>11</v>
      </c>
      <c r="CL6" s="2">
        <f t="shared" si="13"/>
        <v>11</v>
      </c>
      <c r="CM6" s="2">
        <v>11</v>
      </c>
      <c r="CN6" s="2">
        <v>11</v>
      </c>
      <c r="CO6" s="2">
        <v>14</v>
      </c>
      <c r="CP6" s="2">
        <v>14</v>
      </c>
    </row>
    <row r="7" spans="1:95">
      <c r="A7" t="s">
        <v>19</v>
      </c>
      <c r="C7">
        <v>3</v>
      </c>
      <c r="D7">
        <v>5</v>
      </c>
      <c r="E7">
        <v>3</v>
      </c>
      <c r="G7" s="10" t="s">
        <v>20</v>
      </c>
      <c r="H7" s="10"/>
      <c r="I7" s="10"/>
      <c r="J7" s="10"/>
      <c r="K7" s="10"/>
      <c r="L7" s="10">
        <v>2</v>
      </c>
      <c r="M7" s="10">
        <v>3</v>
      </c>
      <c r="N7" s="10">
        <v>3</v>
      </c>
      <c r="O7" s="10">
        <v>2</v>
      </c>
      <c r="P7" s="17"/>
      <c r="Q7" s="10"/>
      <c r="R7" s="10"/>
      <c r="S7" s="10"/>
      <c r="T7" s="10" t="s">
        <v>21</v>
      </c>
      <c r="U7" s="10"/>
      <c r="V7" s="10"/>
      <c r="W7" s="10">
        <v>4</v>
      </c>
      <c r="X7" s="10">
        <v>7</v>
      </c>
      <c r="Y7" s="10"/>
      <c r="Z7" s="10">
        <v>4</v>
      </c>
      <c r="AA7" s="10">
        <v>6</v>
      </c>
      <c r="AB7" s="10">
        <v>9</v>
      </c>
      <c r="AC7" s="10">
        <v>13</v>
      </c>
      <c r="AD7" s="10"/>
      <c r="AE7" s="10" t="s">
        <v>22</v>
      </c>
      <c r="AF7" s="10">
        <v>4</v>
      </c>
      <c r="AG7" s="10">
        <v>4</v>
      </c>
      <c r="AH7" s="18"/>
      <c r="AI7" s="11"/>
      <c r="AJ7" s="10" t="s">
        <v>23</v>
      </c>
      <c r="AK7" s="12">
        <v>13</v>
      </c>
      <c r="AL7" s="10">
        <v>5</v>
      </c>
      <c r="AM7" s="10">
        <v>5</v>
      </c>
      <c r="AN7" s="10">
        <v>4</v>
      </c>
      <c r="AO7" s="10">
        <v>2</v>
      </c>
      <c r="AP7" s="17"/>
      <c r="AQ7" s="10"/>
      <c r="AR7" s="10"/>
      <c r="AS7" s="10"/>
      <c r="AW7" s="2" t="s">
        <v>24</v>
      </c>
      <c r="AX7" s="2">
        <f t="shared" ref="AX7:BH7" si="16">H29</f>
        <v>17</v>
      </c>
      <c r="AY7" s="2">
        <f t="shared" si="16"/>
        <v>16</v>
      </c>
      <c r="AZ7" s="2">
        <f t="shared" si="16"/>
        <v>16</v>
      </c>
      <c r="BA7" s="2">
        <f t="shared" si="16"/>
        <v>17</v>
      </c>
      <c r="BB7" s="2">
        <f t="shared" si="16"/>
        <v>14</v>
      </c>
      <c r="BC7" s="2">
        <f t="shared" si="16"/>
        <v>14</v>
      </c>
      <c r="BD7" s="2">
        <f t="shared" si="16"/>
        <v>15</v>
      </c>
      <c r="BE7" s="2">
        <f t="shared" si="16"/>
        <v>14</v>
      </c>
      <c r="BF7" s="2">
        <f t="shared" si="16"/>
        <v>14</v>
      </c>
      <c r="BG7" s="2">
        <f t="shared" si="16"/>
        <v>15</v>
      </c>
      <c r="BH7" s="2">
        <f t="shared" si="16"/>
        <v>13</v>
      </c>
      <c r="BI7" s="2">
        <f t="shared" ref="BI7:BQ7" si="17">U29</f>
        <v>11</v>
      </c>
      <c r="BJ7" s="2">
        <f t="shared" si="17"/>
        <v>12</v>
      </c>
      <c r="BK7" s="2">
        <f t="shared" si="17"/>
        <v>11</v>
      </c>
      <c r="BL7" s="2">
        <f t="shared" si="17"/>
        <v>9</v>
      </c>
      <c r="BM7" s="2">
        <f t="shared" si="17"/>
        <v>9</v>
      </c>
      <c r="BN7" s="2">
        <f t="shared" si="17"/>
        <v>3</v>
      </c>
      <c r="BO7" s="2">
        <f t="shared" si="17"/>
        <v>10</v>
      </c>
      <c r="BP7" s="2">
        <f t="shared" si="17"/>
        <v>12</v>
      </c>
      <c r="BQ7" s="2">
        <f t="shared" si="17"/>
        <v>10</v>
      </c>
      <c r="BR7" s="2">
        <f t="shared" si="4"/>
        <v>10</v>
      </c>
      <c r="BS7" s="2">
        <f>AG14</f>
        <v>6</v>
      </c>
      <c r="BT7" s="2">
        <f t="shared" si="5"/>
        <v>6</v>
      </c>
      <c r="BU7" s="2">
        <v>0</v>
      </c>
      <c r="BV7" s="2">
        <f>AK23</f>
        <v>3</v>
      </c>
      <c r="BW7" s="2">
        <f>AL23</f>
        <v>9</v>
      </c>
      <c r="BX7" s="2">
        <f t="shared" si="6"/>
        <v>9</v>
      </c>
      <c r="BY7" s="2">
        <f>AM23</f>
        <v>8</v>
      </c>
      <c r="BZ7" s="2">
        <f t="shared" si="7"/>
        <v>8</v>
      </c>
      <c r="CA7" s="2">
        <f>AN23</f>
        <v>11</v>
      </c>
      <c r="CB7" s="2">
        <f t="shared" si="8"/>
        <v>11</v>
      </c>
      <c r="CC7" s="2">
        <f>AO23</f>
        <v>10</v>
      </c>
      <c r="CD7" s="2">
        <f t="shared" si="9"/>
        <v>10</v>
      </c>
      <c r="CE7" s="2">
        <f>AP23</f>
        <v>6</v>
      </c>
      <c r="CF7" s="2">
        <f t="shared" si="10"/>
        <v>6</v>
      </c>
      <c r="CG7" s="2">
        <f>AQ23</f>
        <v>4</v>
      </c>
      <c r="CH7" s="2">
        <f t="shared" si="11"/>
        <v>4</v>
      </c>
      <c r="CI7" s="2">
        <f>AR23</f>
        <v>5</v>
      </c>
      <c r="CJ7" s="2">
        <f t="shared" si="12"/>
        <v>5</v>
      </c>
      <c r="CK7" s="2">
        <f>AS23</f>
        <v>5</v>
      </c>
      <c r="CL7" s="2">
        <f t="shared" si="13"/>
        <v>5</v>
      </c>
      <c r="CM7" s="2">
        <v>4</v>
      </c>
      <c r="CN7" s="2">
        <v>4</v>
      </c>
      <c r="CO7" s="2">
        <v>5</v>
      </c>
      <c r="CP7" s="2">
        <v>5</v>
      </c>
    </row>
    <row r="8" spans="1:95">
      <c r="A8" t="s">
        <v>25</v>
      </c>
      <c r="B8">
        <v>2</v>
      </c>
      <c r="C8">
        <v>5</v>
      </c>
      <c r="D8">
        <v>5</v>
      </c>
      <c r="G8" s="10" t="s">
        <v>26</v>
      </c>
      <c r="H8" s="10">
        <v>3</v>
      </c>
      <c r="I8" s="10">
        <v>3</v>
      </c>
      <c r="J8" s="10">
        <v>2</v>
      </c>
      <c r="K8" s="10"/>
      <c r="L8" s="10"/>
      <c r="M8" s="10"/>
      <c r="N8" s="10"/>
      <c r="O8" s="10"/>
      <c r="P8" s="10"/>
      <c r="Q8" s="10"/>
      <c r="R8" s="10"/>
      <c r="S8" s="10"/>
      <c r="T8" s="10" t="s">
        <v>27</v>
      </c>
      <c r="U8" s="10">
        <v>2</v>
      </c>
      <c r="V8" s="10">
        <v>1</v>
      </c>
      <c r="W8" s="10"/>
      <c r="X8" s="10"/>
      <c r="Y8" s="10"/>
      <c r="Z8" s="10"/>
      <c r="AA8" s="10"/>
      <c r="AB8" s="10"/>
      <c r="AC8" s="10"/>
      <c r="AD8" s="10"/>
      <c r="AE8" s="10" t="s">
        <v>28</v>
      </c>
      <c r="AF8" s="10">
        <v>6</v>
      </c>
      <c r="AG8" s="10">
        <v>6</v>
      </c>
      <c r="AH8" s="10"/>
      <c r="AI8" s="11"/>
      <c r="AJ8" s="10" t="s">
        <v>29</v>
      </c>
      <c r="AK8" s="12"/>
      <c r="AL8" s="10"/>
      <c r="AM8" s="10"/>
      <c r="AN8" s="10"/>
      <c r="AO8" s="10"/>
      <c r="AP8" s="10">
        <v>3</v>
      </c>
      <c r="AQ8" s="10">
        <v>8</v>
      </c>
      <c r="AR8" s="10">
        <v>8</v>
      </c>
      <c r="AS8" s="10">
        <v>7</v>
      </c>
      <c r="AT8">
        <v>8</v>
      </c>
      <c r="AU8">
        <v>11</v>
      </c>
      <c r="AW8" s="2"/>
      <c r="AX8" s="2">
        <f>SUM(AX3:AX7)</f>
        <v>40</v>
      </c>
      <c r="AY8" s="2">
        <f t="shared" ref="AY8:CL8" si="18">SUM(AY3:AY7)</f>
        <v>40</v>
      </c>
      <c r="AZ8" s="2">
        <f t="shared" si="18"/>
        <v>40</v>
      </c>
      <c r="BA8" s="2">
        <f t="shared" si="18"/>
        <v>40</v>
      </c>
      <c r="BB8" s="2">
        <f t="shared" si="18"/>
        <v>40</v>
      </c>
      <c r="BC8" s="2">
        <f t="shared" si="18"/>
        <v>40</v>
      </c>
      <c r="BD8" s="2">
        <f t="shared" si="18"/>
        <v>40</v>
      </c>
      <c r="BE8" s="2">
        <f t="shared" si="18"/>
        <v>40</v>
      </c>
      <c r="BF8" s="2">
        <f t="shared" si="18"/>
        <v>40</v>
      </c>
      <c r="BG8" s="2">
        <f t="shared" si="18"/>
        <v>40</v>
      </c>
      <c r="BH8" s="2">
        <f>SUM(BH3:BH7)</f>
        <v>40</v>
      </c>
      <c r="BI8" s="2">
        <f t="shared" si="18"/>
        <v>40</v>
      </c>
      <c r="BJ8" s="2">
        <f t="shared" si="18"/>
        <v>40</v>
      </c>
      <c r="BK8" s="2">
        <f t="shared" si="18"/>
        <v>40</v>
      </c>
      <c r="BL8" s="2">
        <f t="shared" si="18"/>
        <v>40</v>
      </c>
      <c r="BM8" s="2">
        <f t="shared" si="18"/>
        <v>40</v>
      </c>
      <c r="BN8" s="2">
        <f t="shared" si="18"/>
        <v>40</v>
      </c>
      <c r="BO8" s="2">
        <f t="shared" si="18"/>
        <v>40</v>
      </c>
      <c r="BP8" s="2">
        <f t="shared" si="18"/>
        <v>40</v>
      </c>
      <c r="BQ8" s="2">
        <f t="shared" si="18"/>
        <v>40</v>
      </c>
      <c r="BR8" s="2">
        <f t="shared" si="18"/>
        <v>40</v>
      </c>
      <c r="BS8" s="2">
        <f t="shared" si="18"/>
        <v>40</v>
      </c>
      <c r="BT8" s="2">
        <f t="shared" si="18"/>
        <v>40</v>
      </c>
      <c r="BU8" s="2">
        <f t="shared" si="18"/>
        <v>25</v>
      </c>
      <c r="BV8" s="2">
        <f t="shared" si="18"/>
        <v>40</v>
      </c>
      <c r="BW8" s="2">
        <f t="shared" si="18"/>
        <v>40</v>
      </c>
      <c r="BX8" s="2">
        <f t="shared" si="18"/>
        <v>40</v>
      </c>
      <c r="BY8" s="2">
        <f>SUM(BY3:BY7)</f>
        <v>40</v>
      </c>
      <c r="BZ8" s="2">
        <f t="shared" si="18"/>
        <v>40</v>
      </c>
      <c r="CA8" s="2">
        <f t="shared" si="18"/>
        <v>40</v>
      </c>
      <c r="CB8" s="2">
        <f t="shared" si="18"/>
        <v>40</v>
      </c>
      <c r="CC8" s="2">
        <f t="shared" si="18"/>
        <v>40</v>
      </c>
      <c r="CD8" s="2">
        <f t="shared" si="18"/>
        <v>40</v>
      </c>
      <c r="CE8" s="2">
        <f t="shared" si="18"/>
        <v>40</v>
      </c>
      <c r="CF8" s="2">
        <f t="shared" si="18"/>
        <v>40</v>
      </c>
      <c r="CG8" s="2">
        <f t="shared" si="18"/>
        <v>40</v>
      </c>
      <c r="CH8" s="2">
        <f t="shared" si="18"/>
        <v>40</v>
      </c>
      <c r="CI8" s="2">
        <f t="shared" si="18"/>
        <v>40</v>
      </c>
      <c r="CJ8" s="2">
        <f t="shared" si="18"/>
        <v>40</v>
      </c>
      <c r="CK8" s="2">
        <f t="shared" si="18"/>
        <v>40</v>
      </c>
      <c r="CL8" s="2">
        <f t="shared" si="18"/>
        <v>40</v>
      </c>
      <c r="CM8" s="2"/>
      <c r="CN8" s="2"/>
      <c r="CO8" s="2"/>
      <c r="CP8" s="2"/>
      <c r="CQ8">
        <f>86000/40</f>
        <v>2150</v>
      </c>
    </row>
    <row r="9" spans="1:95">
      <c r="A9" t="s">
        <v>30</v>
      </c>
      <c r="B9">
        <v>4</v>
      </c>
      <c r="C9">
        <v>6</v>
      </c>
      <c r="D9">
        <v>9</v>
      </c>
      <c r="E9">
        <v>13</v>
      </c>
      <c r="G9" s="10" t="s">
        <v>31</v>
      </c>
      <c r="H9" s="10"/>
      <c r="I9" s="10"/>
      <c r="J9" s="10"/>
      <c r="K9" s="10">
        <v>1</v>
      </c>
      <c r="L9" s="10">
        <v>1</v>
      </c>
      <c r="M9" s="10">
        <v>1</v>
      </c>
      <c r="N9" s="10"/>
      <c r="O9" s="10"/>
      <c r="P9" s="10"/>
      <c r="Q9" s="10"/>
      <c r="R9" s="10"/>
      <c r="S9" s="10"/>
      <c r="T9" s="10" t="s">
        <v>32</v>
      </c>
      <c r="U9" s="10">
        <v>4</v>
      </c>
      <c r="V9" s="10">
        <v>3</v>
      </c>
      <c r="W9" s="10">
        <v>4</v>
      </c>
      <c r="X9" s="13">
        <v>6</v>
      </c>
      <c r="Y9" s="10">
        <v>7</v>
      </c>
      <c r="Z9" s="10"/>
      <c r="AA9" s="10"/>
      <c r="AB9" s="10"/>
      <c r="AC9" s="10"/>
      <c r="AD9" s="10"/>
      <c r="AE9" s="10" t="s">
        <v>33</v>
      </c>
      <c r="AF9" s="10">
        <v>13</v>
      </c>
      <c r="AG9" s="10">
        <v>9</v>
      </c>
      <c r="AH9" s="10"/>
      <c r="AI9" s="11"/>
      <c r="AJ9" s="10" t="s">
        <v>34</v>
      </c>
      <c r="AK9" s="12"/>
      <c r="AL9" s="10"/>
      <c r="AM9" s="10"/>
      <c r="AN9" s="10">
        <v>3</v>
      </c>
      <c r="AO9" s="10">
        <v>6</v>
      </c>
      <c r="AP9" s="10">
        <v>3</v>
      </c>
      <c r="AQ9" s="10">
        <v>7</v>
      </c>
      <c r="AR9" s="10">
        <v>3</v>
      </c>
      <c r="AS9" s="10">
        <v>2</v>
      </c>
    </row>
    <row r="10" spans="1:95">
      <c r="A10" t="s">
        <v>35</v>
      </c>
      <c r="E10">
        <v>4</v>
      </c>
      <c r="G10" s="10" t="s">
        <v>30</v>
      </c>
      <c r="H10" s="10">
        <v>10</v>
      </c>
      <c r="I10" s="10">
        <v>8</v>
      </c>
      <c r="J10" s="10">
        <v>9</v>
      </c>
      <c r="K10" s="10">
        <v>12</v>
      </c>
      <c r="L10" s="10">
        <v>7</v>
      </c>
      <c r="M10" s="10">
        <v>7</v>
      </c>
      <c r="N10" s="10">
        <v>7</v>
      </c>
      <c r="O10" s="10">
        <v>8</v>
      </c>
      <c r="P10" s="10">
        <v>12</v>
      </c>
      <c r="Q10" s="10">
        <v>13</v>
      </c>
      <c r="R10" s="10">
        <v>10</v>
      </c>
      <c r="S10" s="10"/>
      <c r="T10" s="10" t="s">
        <v>30</v>
      </c>
      <c r="U10" s="10">
        <v>8</v>
      </c>
      <c r="V10" s="10">
        <v>6</v>
      </c>
      <c r="W10" s="10">
        <v>8</v>
      </c>
      <c r="X10" s="10">
        <v>6</v>
      </c>
      <c r="Y10" s="10">
        <v>6</v>
      </c>
      <c r="Z10" s="10"/>
      <c r="AA10" s="10"/>
      <c r="AB10" s="10"/>
      <c r="AC10" s="10"/>
      <c r="AD10" s="10"/>
      <c r="AE10" s="10"/>
      <c r="AF10" s="10"/>
      <c r="AG10" s="10"/>
      <c r="AH10" s="10"/>
      <c r="AI10" s="11"/>
      <c r="AJ10" s="10" t="s">
        <v>36</v>
      </c>
      <c r="AK10" s="12"/>
      <c r="AL10" s="10"/>
      <c r="AM10" s="10">
        <v>5</v>
      </c>
      <c r="AN10" s="10">
        <v>5</v>
      </c>
      <c r="AO10" s="10">
        <v>3</v>
      </c>
      <c r="AP10" s="10">
        <v>2</v>
      </c>
      <c r="AQ10" s="10">
        <v>3</v>
      </c>
      <c r="AR10" s="10">
        <v>5</v>
      </c>
      <c r="AS10" s="10">
        <v>2</v>
      </c>
      <c r="AT10">
        <v>2</v>
      </c>
      <c r="AU10">
        <v>3</v>
      </c>
    </row>
    <row r="11" spans="1:95">
      <c r="A11" t="s">
        <v>37</v>
      </c>
      <c r="B11">
        <v>7</v>
      </c>
      <c r="C11">
        <v>4</v>
      </c>
      <c r="D11">
        <v>4</v>
      </c>
      <c r="E11">
        <v>2</v>
      </c>
      <c r="G11" s="10" t="s">
        <v>38</v>
      </c>
      <c r="H11" s="10">
        <v>7</v>
      </c>
      <c r="I11" s="10">
        <v>6</v>
      </c>
      <c r="J11" s="10">
        <v>5</v>
      </c>
      <c r="K11" s="10">
        <v>3</v>
      </c>
      <c r="L11" s="10">
        <v>1</v>
      </c>
      <c r="M11" s="10"/>
      <c r="N11" s="10"/>
      <c r="O11" s="10"/>
      <c r="P11" s="10"/>
      <c r="Q11" s="10"/>
      <c r="R11" s="10"/>
      <c r="S11" s="10"/>
      <c r="T11" s="10" t="s">
        <v>39</v>
      </c>
      <c r="U11" s="10"/>
      <c r="V11" s="10"/>
      <c r="W11" s="10"/>
      <c r="X11" s="10"/>
      <c r="Y11" s="10"/>
      <c r="Z11" s="10"/>
      <c r="AA11" s="10">
        <v>10</v>
      </c>
      <c r="AB11" s="10">
        <v>10</v>
      </c>
      <c r="AC11" s="10">
        <v>10</v>
      </c>
      <c r="AD11" s="10"/>
      <c r="AE11" s="10"/>
      <c r="AF11" s="10"/>
      <c r="AG11" s="10"/>
      <c r="AH11" s="10"/>
      <c r="AI11" s="11"/>
      <c r="AJ11" s="10" t="s">
        <v>86</v>
      </c>
      <c r="AK11" s="12"/>
      <c r="AL11" s="10"/>
      <c r="AM11" s="10"/>
      <c r="AN11" s="10"/>
      <c r="AO11" s="10"/>
      <c r="AP11" s="10">
        <v>7</v>
      </c>
      <c r="AQ11" s="10">
        <v>7</v>
      </c>
      <c r="AR11" s="10">
        <v>9</v>
      </c>
      <c r="AS11" s="10">
        <v>7</v>
      </c>
      <c r="AT11">
        <v>9</v>
      </c>
      <c r="AU11">
        <v>11</v>
      </c>
    </row>
    <row r="12" spans="1:95">
      <c r="A12" t="s">
        <v>76</v>
      </c>
      <c r="B12">
        <v>1</v>
      </c>
      <c r="G12" s="10" t="s">
        <v>40</v>
      </c>
      <c r="H12" s="10"/>
      <c r="I12" s="10"/>
      <c r="J12" s="10"/>
      <c r="K12" s="10"/>
      <c r="L12" s="10">
        <v>4</v>
      </c>
      <c r="M12" s="10">
        <v>5</v>
      </c>
      <c r="N12" s="10">
        <v>5</v>
      </c>
      <c r="O12" s="10">
        <v>3</v>
      </c>
      <c r="P12" s="10"/>
      <c r="Q12" s="10"/>
      <c r="R12" s="10"/>
      <c r="S12" s="10"/>
      <c r="T12" s="10"/>
      <c r="U12" s="10"/>
      <c r="V12" s="10"/>
      <c r="W12" s="10"/>
      <c r="X12" s="10"/>
      <c r="Y12" s="10"/>
      <c r="Z12" s="10"/>
      <c r="AA12" s="10"/>
      <c r="AB12" s="10"/>
      <c r="AC12" s="10"/>
      <c r="AD12" s="10"/>
      <c r="AE12" s="19" t="s">
        <v>57</v>
      </c>
      <c r="AF12" s="19"/>
      <c r="AG12" s="19"/>
      <c r="AH12" s="19"/>
      <c r="AI12" s="11"/>
      <c r="AJ12" s="10" t="s">
        <v>41</v>
      </c>
      <c r="AK12" s="12"/>
      <c r="AL12" s="10"/>
      <c r="AM12" s="10"/>
      <c r="AN12" s="10"/>
      <c r="AO12" s="10"/>
      <c r="AP12" s="10"/>
      <c r="AQ12" s="10"/>
      <c r="AR12" s="10"/>
      <c r="AS12" s="10">
        <v>8</v>
      </c>
      <c r="AT12">
        <v>4</v>
      </c>
    </row>
    <row r="13" spans="1:95">
      <c r="A13" t="s">
        <v>42</v>
      </c>
      <c r="B13">
        <v>2</v>
      </c>
      <c r="C13">
        <v>2</v>
      </c>
      <c r="G13" s="10" t="s">
        <v>43</v>
      </c>
      <c r="H13" s="10"/>
      <c r="I13" s="10">
        <v>1</v>
      </c>
      <c r="J13" s="10">
        <v>2</v>
      </c>
      <c r="K13" s="10">
        <v>2</v>
      </c>
      <c r="L13" s="10">
        <v>2</v>
      </c>
      <c r="M13" s="10">
        <v>2</v>
      </c>
      <c r="N13" s="10">
        <v>2</v>
      </c>
      <c r="O13" s="10">
        <v>2</v>
      </c>
      <c r="P13" s="10">
        <v>2</v>
      </c>
      <c r="Q13" s="10">
        <v>2</v>
      </c>
      <c r="R13" s="10">
        <v>3</v>
      </c>
      <c r="S13" s="10"/>
      <c r="T13" s="10" t="s">
        <v>43</v>
      </c>
      <c r="U13" s="10">
        <v>3</v>
      </c>
      <c r="V13" s="10">
        <v>2</v>
      </c>
      <c r="W13" s="10">
        <v>3</v>
      </c>
      <c r="X13" s="10">
        <v>3</v>
      </c>
      <c r="Y13" s="10">
        <v>3</v>
      </c>
      <c r="Z13" s="10">
        <v>3</v>
      </c>
      <c r="AA13" s="10"/>
      <c r="AB13" s="10">
        <v>2</v>
      </c>
      <c r="AC13" s="10"/>
      <c r="AD13" s="10"/>
      <c r="AE13" s="10" t="s">
        <v>3</v>
      </c>
      <c r="AF13" s="10">
        <f>AF4+AF6+AF9</f>
        <v>20</v>
      </c>
      <c r="AG13" s="10">
        <f>AG4+AG6+AG9</f>
        <v>24</v>
      </c>
      <c r="AH13" s="11">
        <f>AH4+AH6+AH9</f>
        <v>25</v>
      </c>
      <c r="AI13" s="11"/>
      <c r="AJ13" s="10" t="s">
        <v>44</v>
      </c>
      <c r="AK13" s="12"/>
      <c r="AL13" s="10"/>
      <c r="AM13" s="10">
        <v>1</v>
      </c>
      <c r="AN13" s="10">
        <v>1</v>
      </c>
      <c r="AO13" s="10"/>
      <c r="AP13" s="10"/>
      <c r="AQ13" s="10"/>
      <c r="AR13" s="10"/>
      <c r="AS13" s="10"/>
    </row>
    <row r="14" spans="1:95">
      <c r="A14" t="s">
        <v>45</v>
      </c>
      <c r="B14">
        <v>1</v>
      </c>
      <c r="G14" s="10" t="s">
        <v>46</v>
      </c>
      <c r="H14" s="10">
        <v>1</v>
      </c>
      <c r="I14" s="10">
        <v>1</v>
      </c>
      <c r="J14" s="10">
        <v>1</v>
      </c>
      <c r="K14" s="13">
        <v>2</v>
      </c>
      <c r="L14" s="10">
        <v>2</v>
      </c>
      <c r="M14" s="10">
        <v>3</v>
      </c>
      <c r="N14" s="10">
        <v>4</v>
      </c>
      <c r="O14" s="10">
        <v>3</v>
      </c>
      <c r="P14" s="10">
        <v>4</v>
      </c>
      <c r="Q14" s="10">
        <v>3</v>
      </c>
      <c r="R14" s="10">
        <v>3</v>
      </c>
      <c r="S14" s="10"/>
      <c r="T14" s="10" t="s">
        <v>46</v>
      </c>
      <c r="U14" s="10">
        <v>3</v>
      </c>
      <c r="V14" s="10">
        <v>2</v>
      </c>
      <c r="W14" s="10"/>
      <c r="X14" s="10"/>
      <c r="Y14" s="10"/>
      <c r="Z14" s="10"/>
      <c r="AA14" s="10"/>
      <c r="AB14" s="10"/>
      <c r="AC14" s="10"/>
      <c r="AD14" s="10"/>
      <c r="AE14" s="10" t="s">
        <v>24</v>
      </c>
      <c r="AF14" s="10">
        <f>AF5</f>
        <v>10</v>
      </c>
      <c r="AG14" s="10">
        <f>AG5</f>
        <v>6</v>
      </c>
      <c r="AH14" s="10"/>
      <c r="AI14" s="11"/>
      <c r="AJ14" s="10" t="s">
        <v>47</v>
      </c>
      <c r="AK14" s="12"/>
      <c r="AL14" s="10"/>
      <c r="AM14" s="10"/>
      <c r="AN14" s="10">
        <v>1</v>
      </c>
      <c r="AO14" s="10"/>
      <c r="AP14" s="10"/>
      <c r="AQ14" s="10"/>
      <c r="AR14" s="10"/>
      <c r="AS14" s="10"/>
      <c r="AW14" s="14" t="s">
        <v>81</v>
      </c>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row>
    <row r="15" spans="1:95">
      <c r="A15" s="3" t="s">
        <v>83</v>
      </c>
      <c r="B15" s="5">
        <f>SUM(B4:B14)</f>
        <v>32</v>
      </c>
      <c r="C15" s="7">
        <f t="shared" ref="C15:E15" si="19">SUM(C4:C14)</f>
        <v>33</v>
      </c>
      <c r="D15" s="7">
        <f t="shared" si="19"/>
        <v>34</v>
      </c>
      <c r="E15" s="7">
        <f t="shared" si="19"/>
        <v>33</v>
      </c>
      <c r="F15" s="9"/>
      <c r="G15" s="10" t="s">
        <v>48</v>
      </c>
      <c r="H15" s="10"/>
      <c r="I15" s="10"/>
      <c r="J15" s="10"/>
      <c r="K15" s="10"/>
      <c r="L15" s="10"/>
      <c r="M15" s="10"/>
      <c r="N15" s="10"/>
      <c r="O15" s="10"/>
      <c r="P15" s="10"/>
      <c r="Q15" s="10">
        <v>1</v>
      </c>
      <c r="R15" s="10">
        <v>1</v>
      </c>
      <c r="S15" s="10"/>
      <c r="T15" s="10" t="s">
        <v>48</v>
      </c>
      <c r="U15" s="10">
        <v>1</v>
      </c>
      <c r="V15" s="10"/>
      <c r="W15" s="10"/>
      <c r="X15" s="10"/>
      <c r="Y15" s="10"/>
      <c r="Z15" s="10"/>
      <c r="AA15" s="10"/>
      <c r="AB15" s="10"/>
      <c r="AC15" s="10"/>
      <c r="AD15" s="10"/>
      <c r="AE15" s="10" t="s">
        <v>49</v>
      </c>
      <c r="AF15" s="10">
        <f>AF7+AF8</f>
        <v>10</v>
      </c>
      <c r="AG15" s="10">
        <f>AG7+AG8</f>
        <v>10</v>
      </c>
      <c r="AH15" s="10"/>
      <c r="AI15" s="11"/>
      <c r="AJ15" s="10" t="s">
        <v>50</v>
      </c>
      <c r="AK15" s="12"/>
      <c r="AL15" s="10"/>
      <c r="AM15" s="10">
        <v>1</v>
      </c>
      <c r="AN15" s="10"/>
      <c r="AO15" s="10"/>
      <c r="AP15" s="10"/>
      <c r="AQ15" s="10"/>
      <c r="AR15" s="10"/>
      <c r="AS15" s="10"/>
      <c r="AW15" s="2"/>
      <c r="AX15" s="2">
        <v>1976</v>
      </c>
      <c r="AY15" s="2">
        <v>1977</v>
      </c>
      <c r="AZ15" s="2">
        <v>1978</v>
      </c>
      <c r="BA15" s="2">
        <v>1979</v>
      </c>
      <c r="BB15" s="2">
        <v>1980</v>
      </c>
      <c r="BC15" s="2">
        <v>1981</v>
      </c>
      <c r="BD15" s="2">
        <v>1982</v>
      </c>
      <c r="BE15" s="2">
        <v>1983</v>
      </c>
      <c r="BF15" s="2">
        <v>1984</v>
      </c>
      <c r="BG15" s="2">
        <v>1985</v>
      </c>
      <c r="BH15" s="2">
        <v>1986</v>
      </c>
      <c r="BI15" s="2">
        <v>1987</v>
      </c>
      <c r="BJ15" s="2">
        <v>1988</v>
      </c>
      <c r="BK15" s="2">
        <v>1989</v>
      </c>
      <c r="BL15" s="2">
        <v>1990</v>
      </c>
      <c r="BM15" s="2">
        <v>1991</v>
      </c>
      <c r="BN15" s="2">
        <v>1992</v>
      </c>
      <c r="BO15" s="2">
        <v>1993</v>
      </c>
      <c r="BP15" s="2">
        <v>1994</v>
      </c>
      <c r="BQ15" s="2">
        <v>1995</v>
      </c>
      <c r="BR15" s="2">
        <v>1996</v>
      </c>
      <c r="BS15" s="2">
        <v>1997</v>
      </c>
      <c r="BT15" s="2">
        <v>1998</v>
      </c>
      <c r="BU15" s="2">
        <v>1999</v>
      </c>
      <c r="BV15" s="2">
        <v>2000</v>
      </c>
      <c r="BW15" s="2">
        <v>2001</v>
      </c>
      <c r="BX15" s="2">
        <v>2002</v>
      </c>
      <c r="BY15" s="2">
        <v>2003</v>
      </c>
      <c r="BZ15" s="2">
        <v>2004</v>
      </c>
      <c r="CA15" s="2">
        <v>2005</v>
      </c>
      <c r="CB15" s="2">
        <v>2006</v>
      </c>
      <c r="CC15" s="2">
        <v>2007</v>
      </c>
      <c r="CD15" s="2">
        <v>2008</v>
      </c>
      <c r="CE15" s="2">
        <v>2009</v>
      </c>
      <c r="CF15" s="2">
        <v>2010</v>
      </c>
      <c r="CG15" s="2">
        <v>2011</v>
      </c>
      <c r="CH15" s="2">
        <v>2012</v>
      </c>
      <c r="CI15" s="2">
        <v>2013</v>
      </c>
      <c r="CJ15" s="2">
        <v>2014</v>
      </c>
      <c r="CK15" s="2">
        <v>2015</v>
      </c>
      <c r="CL15" s="2">
        <v>2016</v>
      </c>
      <c r="CM15" s="2">
        <v>2017</v>
      </c>
      <c r="CN15" s="2">
        <v>2018</v>
      </c>
      <c r="CO15" s="2">
        <v>2019</v>
      </c>
      <c r="CP15" s="2">
        <v>2020</v>
      </c>
    </row>
    <row r="16" spans="1:95">
      <c r="A16" s="3" t="s">
        <v>51</v>
      </c>
      <c r="B16" s="5">
        <v>32</v>
      </c>
      <c r="C16" s="5">
        <v>33</v>
      </c>
      <c r="D16">
        <v>34</v>
      </c>
      <c r="E16">
        <v>33</v>
      </c>
      <c r="G16" s="10" t="s">
        <v>52</v>
      </c>
      <c r="H16" s="10">
        <v>1</v>
      </c>
      <c r="I16" s="10">
        <v>2</v>
      </c>
      <c r="J16" s="10">
        <v>2</v>
      </c>
      <c r="K16" s="13">
        <v>3</v>
      </c>
      <c r="L16" s="10">
        <v>3</v>
      </c>
      <c r="M16" s="10">
        <v>3</v>
      </c>
      <c r="N16" s="10">
        <v>3</v>
      </c>
      <c r="O16" s="10">
        <v>4</v>
      </c>
      <c r="P16" s="10">
        <v>5</v>
      </c>
      <c r="Q16" s="10">
        <v>5</v>
      </c>
      <c r="R16" s="10">
        <v>6</v>
      </c>
      <c r="S16" s="10"/>
      <c r="T16" s="13" t="s">
        <v>53</v>
      </c>
      <c r="U16" s="10">
        <v>6</v>
      </c>
      <c r="V16" s="10">
        <v>7</v>
      </c>
      <c r="W16" s="10">
        <v>4</v>
      </c>
      <c r="X16" s="10">
        <v>3</v>
      </c>
      <c r="Y16" s="10">
        <v>2</v>
      </c>
      <c r="Z16" s="10">
        <v>5</v>
      </c>
      <c r="AA16" s="10"/>
      <c r="AB16" s="17">
        <v>2</v>
      </c>
      <c r="AC16" s="17">
        <v>4</v>
      </c>
      <c r="AD16" s="10"/>
      <c r="AE16" s="10"/>
      <c r="AF16" s="10"/>
      <c r="AG16" s="10"/>
      <c r="AH16" s="10"/>
      <c r="AI16" s="11"/>
      <c r="AJ16" s="10" t="s">
        <v>54</v>
      </c>
      <c r="AK16" s="12">
        <v>2</v>
      </c>
      <c r="AL16" s="10">
        <v>3</v>
      </c>
      <c r="AM16" s="10"/>
      <c r="AN16" s="10"/>
      <c r="AO16" s="10"/>
      <c r="AP16" s="10"/>
      <c r="AQ16" s="10"/>
      <c r="AR16" s="10"/>
      <c r="AS16" s="10"/>
      <c r="AW16" s="2" t="s">
        <v>40</v>
      </c>
      <c r="AX16" s="2"/>
      <c r="AY16" s="2"/>
      <c r="AZ16" s="2"/>
      <c r="BA16" s="2"/>
      <c r="BB16" s="2">
        <v>4</v>
      </c>
      <c r="BC16" s="2">
        <v>5</v>
      </c>
      <c r="BD16" s="2">
        <v>5</v>
      </c>
      <c r="BE16" s="2">
        <v>3</v>
      </c>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94">
      <c r="A17" s="6" t="s">
        <v>55</v>
      </c>
      <c r="B17">
        <f>SUM(B15:B16)</f>
        <v>64</v>
      </c>
      <c r="C17">
        <f>SUM(C15:C16)</f>
        <v>66</v>
      </c>
      <c r="D17">
        <f>SUM(D15:D16)</f>
        <v>68</v>
      </c>
      <c r="E17">
        <f>SUM(E15:E16)</f>
        <v>66</v>
      </c>
      <c r="G17" s="10" t="s">
        <v>56</v>
      </c>
      <c r="H17" s="10">
        <v>1</v>
      </c>
      <c r="I17" s="10"/>
      <c r="J17" s="10"/>
      <c r="K17" s="10"/>
      <c r="L17" s="10"/>
      <c r="M17" s="10"/>
      <c r="N17" s="10"/>
      <c r="O17" s="10">
        <v>1</v>
      </c>
      <c r="P17" s="10">
        <v>1</v>
      </c>
      <c r="Q17" s="10"/>
      <c r="R17" s="10"/>
      <c r="S17" s="10"/>
      <c r="T17" s="10" t="s">
        <v>56</v>
      </c>
      <c r="U17" s="10">
        <v>2</v>
      </c>
      <c r="V17" s="10">
        <v>2</v>
      </c>
      <c r="W17" s="10">
        <v>2</v>
      </c>
      <c r="X17" s="10">
        <v>2</v>
      </c>
      <c r="Y17" s="10"/>
      <c r="Z17" s="10">
        <v>4</v>
      </c>
      <c r="AA17" s="10">
        <v>5</v>
      </c>
      <c r="AB17" s="17"/>
      <c r="AC17" s="17"/>
      <c r="AD17" s="10"/>
      <c r="AE17" s="10"/>
      <c r="AF17" s="10"/>
      <c r="AG17" s="10"/>
      <c r="AH17" s="10"/>
      <c r="AI17" s="11"/>
      <c r="AJ17" s="10" t="s">
        <v>84</v>
      </c>
      <c r="AK17" s="10"/>
      <c r="AL17" s="10"/>
      <c r="AM17" s="10"/>
      <c r="AN17" s="10"/>
      <c r="AO17" s="10"/>
      <c r="AP17" s="10"/>
      <c r="AQ17" s="10"/>
      <c r="AR17" s="10"/>
      <c r="AS17" s="10"/>
      <c r="AU17">
        <v>1</v>
      </c>
      <c r="AW17" s="2" t="s">
        <v>35</v>
      </c>
      <c r="AX17" s="2">
        <v>7</v>
      </c>
      <c r="AY17" s="2">
        <v>6</v>
      </c>
      <c r="AZ17" s="2">
        <v>5</v>
      </c>
      <c r="BA17" s="2">
        <v>3</v>
      </c>
      <c r="BB17" s="2">
        <v>1</v>
      </c>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94">
      <c r="G18" s="10" t="s">
        <v>44</v>
      </c>
      <c r="H18" s="10">
        <v>1</v>
      </c>
      <c r="I18" s="10">
        <v>2</v>
      </c>
      <c r="J18" s="10">
        <v>1</v>
      </c>
      <c r="K18" s="10">
        <v>1</v>
      </c>
      <c r="L18" s="10">
        <v>1</v>
      </c>
      <c r="M18" s="10">
        <v>1</v>
      </c>
      <c r="N18" s="10">
        <v>1</v>
      </c>
      <c r="O18" s="10">
        <v>1</v>
      </c>
      <c r="P18" s="10">
        <v>2</v>
      </c>
      <c r="Q18" s="10">
        <v>1</v>
      </c>
      <c r="R18" s="10"/>
      <c r="S18" s="10"/>
      <c r="T18" s="10" t="s">
        <v>44</v>
      </c>
      <c r="U18" s="10">
        <v>1</v>
      </c>
      <c r="V18" s="10">
        <v>2</v>
      </c>
      <c r="W18" s="10">
        <v>2</v>
      </c>
      <c r="X18" s="10"/>
      <c r="Y18" s="10"/>
      <c r="Z18" s="10"/>
      <c r="AA18" s="10"/>
      <c r="AB18" s="10"/>
      <c r="AC18" s="10"/>
      <c r="AD18" s="10"/>
      <c r="AE18" s="10"/>
      <c r="AF18" s="10"/>
      <c r="AG18" s="10"/>
      <c r="AH18" s="10"/>
      <c r="AI18" s="10"/>
      <c r="AJ18" s="10"/>
      <c r="AK18" s="10"/>
      <c r="AL18" s="10">
        <f>SUM(AL4:AL16)</f>
        <v>40</v>
      </c>
      <c r="AM18" s="10">
        <f>SUM(AM4:AM15)</f>
        <v>40</v>
      </c>
      <c r="AN18" s="10">
        <f>SUM(AN4:AN14)</f>
        <v>40</v>
      </c>
      <c r="AO18" s="10">
        <f>SUM(AO4:AO11)</f>
        <v>40</v>
      </c>
      <c r="AP18" s="10">
        <f>SUM(AP4:AP11)</f>
        <v>40</v>
      </c>
      <c r="AQ18" s="10">
        <f>SUM(AQ4:AQ11)</f>
        <v>40</v>
      </c>
      <c r="AR18" s="10">
        <f>SUM(AR4:AR11)</f>
        <v>40</v>
      </c>
      <c r="AS18" s="10">
        <f>SUM(AS4:AS12)</f>
        <v>40</v>
      </c>
      <c r="AT18">
        <f>SUM(AT4:AT12)</f>
        <v>40</v>
      </c>
      <c r="AU18">
        <f>SUM(AU4:AU17)</f>
        <v>40</v>
      </c>
      <c r="AW18" s="2" t="s">
        <v>10</v>
      </c>
      <c r="AX18" s="2"/>
      <c r="AY18" s="2"/>
      <c r="AZ18" s="2"/>
      <c r="BA18" s="2"/>
      <c r="BB18" s="2"/>
      <c r="BC18" s="2"/>
      <c r="BD18" s="2"/>
      <c r="BE18" s="2"/>
      <c r="BF18" s="2"/>
      <c r="BG18" s="2"/>
      <c r="BH18" s="2"/>
      <c r="BI18" s="2"/>
      <c r="BJ18" s="2"/>
      <c r="BK18" s="2"/>
      <c r="BL18" s="2"/>
      <c r="BM18" s="2"/>
      <c r="BN18" s="2"/>
      <c r="BO18" s="2">
        <v>10</v>
      </c>
      <c r="BP18" s="2">
        <v>10</v>
      </c>
      <c r="BQ18" s="2">
        <v>10</v>
      </c>
      <c r="BR18" s="2">
        <v>10</v>
      </c>
      <c r="BS18" s="2">
        <v>6</v>
      </c>
      <c r="BT18" s="2">
        <v>6</v>
      </c>
      <c r="BU18" s="2"/>
      <c r="BV18" s="2"/>
      <c r="BW18" s="2"/>
      <c r="BX18" s="2"/>
      <c r="BY18" s="2"/>
      <c r="BZ18" s="2"/>
      <c r="CA18" s="2"/>
      <c r="CB18" s="2"/>
      <c r="CC18" s="2"/>
      <c r="CD18" s="2"/>
      <c r="CE18" s="2"/>
      <c r="CF18" s="2"/>
      <c r="CG18" s="2"/>
      <c r="CH18" s="2"/>
      <c r="CI18" s="2"/>
      <c r="CJ18" s="2"/>
      <c r="CK18" s="2"/>
    </row>
    <row r="19" spans="1:94">
      <c r="A19" s="20" t="s">
        <v>57</v>
      </c>
      <c r="B19" s="20"/>
      <c r="C19" s="20"/>
      <c r="D19" s="20"/>
      <c r="E19" s="20"/>
      <c r="G19" s="10"/>
      <c r="H19" s="10"/>
      <c r="I19" s="10"/>
      <c r="J19" s="10"/>
      <c r="K19" s="10"/>
      <c r="L19" s="10"/>
      <c r="M19" s="10"/>
      <c r="N19" s="10"/>
      <c r="O19" s="10"/>
      <c r="P19" s="10"/>
      <c r="Q19" s="10"/>
      <c r="R19" s="10"/>
      <c r="S19" s="10"/>
      <c r="T19" s="10" t="s">
        <v>63</v>
      </c>
      <c r="U19" s="10"/>
      <c r="V19" s="10"/>
      <c r="W19" s="10">
        <v>2</v>
      </c>
      <c r="X19" s="10">
        <v>3</v>
      </c>
      <c r="Y19" s="10">
        <v>1</v>
      </c>
      <c r="Z19" s="10">
        <v>4</v>
      </c>
      <c r="AA19" s="10">
        <v>2</v>
      </c>
      <c r="AB19" s="10">
        <v>1</v>
      </c>
      <c r="AC19" s="10"/>
      <c r="AD19" s="10"/>
      <c r="AE19" s="10"/>
      <c r="AF19" s="10"/>
      <c r="AG19" s="10"/>
      <c r="AH19" s="10"/>
      <c r="AI19" s="10"/>
      <c r="AJ19" s="10"/>
      <c r="AK19" s="10"/>
      <c r="AL19" s="10"/>
      <c r="AM19" s="10"/>
      <c r="AN19" s="10"/>
      <c r="AO19" s="10"/>
      <c r="AP19" s="10"/>
      <c r="AQ19" s="10"/>
      <c r="AR19" s="10"/>
      <c r="AS19" s="10"/>
      <c r="AW19" s="2" t="s">
        <v>11</v>
      </c>
      <c r="AX19" s="2"/>
      <c r="AY19" s="2"/>
      <c r="AZ19" s="2"/>
      <c r="BA19" s="2"/>
      <c r="BB19" s="2"/>
      <c r="BC19" s="2"/>
      <c r="BD19" s="2"/>
      <c r="BE19" s="2"/>
      <c r="BF19" s="2"/>
      <c r="BG19" s="2"/>
      <c r="BH19" s="2"/>
      <c r="BI19" s="2"/>
      <c r="BJ19" s="2"/>
      <c r="BK19" s="2"/>
      <c r="BL19" s="2"/>
      <c r="BM19" s="2"/>
      <c r="BN19" s="2"/>
      <c r="BO19" s="2"/>
      <c r="BP19" s="2"/>
      <c r="BQ19" s="2"/>
      <c r="BR19" s="2"/>
      <c r="BS19" s="2"/>
      <c r="BT19" s="2"/>
      <c r="BU19" s="2"/>
      <c r="BV19" s="2">
        <v>3</v>
      </c>
      <c r="BW19" s="2">
        <v>9</v>
      </c>
      <c r="BX19" s="2">
        <v>9</v>
      </c>
      <c r="BY19" s="2">
        <v>8</v>
      </c>
      <c r="BZ19" s="2">
        <v>8</v>
      </c>
      <c r="CA19" s="2">
        <v>11</v>
      </c>
      <c r="CB19" s="2">
        <v>11</v>
      </c>
      <c r="CC19" s="2">
        <v>10</v>
      </c>
      <c r="CD19" s="2">
        <v>10</v>
      </c>
      <c r="CE19" s="2">
        <v>6</v>
      </c>
      <c r="CF19" s="2">
        <v>6</v>
      </c>
      <c r="CG19" s="2">
        <v>4</v>
      </c>
      <c r="CH19" s="2">
        <v>4</v>
      </c>
      <c r="CI19" s="2">
        <v>5</v>
      </c>
      <c r="CJ19" s="2">
        <v>5</v>
      </c>
      <c r="CK19" s="2">
        <v>5</v>
      </c>
      <c r="CL19" s="2">
        <v>5</v>
      </c>
      <c r="CM19" s="2">
        <v>4</v>
      </c>
      <c r="CN19" s="2">
        <v>4</v>
      </c>
      <c r="CO19" s="2">
        <v>5</v>
      </c>
      <c r="CP19" s="2">
        <v>5</v>
      </c>
    </row>
    <row r="20" spans="1:94">
      <c r="B20">
        <v>1972</v>
      </c>
      <c r="C20">
        <v>1973</v>
      </c>
      <c r="D20">
        <v>1974</v>
      </c>
      <c r="E20">
        <v>1975</v>
      </c>
      <c r="G20" s="10" t="s">
        <v>37</v>
      </c>
      <c r="H20" s="10">
        <v>2</v>
      </c>
      <c r="I20" s="10">
        <v>3</v>
      </c>
      <c r="J20" s="10">
        <v>3</v>
      </c>
      <c r="K20" s="10">
        <v>3</v>
      </c>
      <c r="L20" s="10">
        <v>2</v>
      </c>
      <c r="M20" s="10">
        <v>3</v>
      </c>
      <c r="N20" s="10">
        <v>2</v>
      </c>
      <c r="O20" s="10">
        <v>1</v>
      </c>
      <c r="P20" s="10">
        <v>2</v>
      </c>
      <c r="Q20" s="10"/>
      <c r="R20" s="10">
        <v>1</v>
      </c>
      <c r="S20" s="10"/>
      <c r="T20" s="10" t="s">
        <v>58</v>
      </c>
      <c r="U20" s="10"/>
      <c r="V20" s="10"/>
      <c r="W20" s="10"/>
      <c r="X20" s="10"/>
      <c r="Y20" s="10"/>
      <c r="Z20" s="10">
        <v>4</v>
      </c>
      <c r="AA20" s="10"/>
      <c r="AB20" s="10"/>
      <c r="AC20" s="10"/>
      <c r="AD20" s="10"/>
      <c r="AE20" s="10"/>
      <c r="AF20" s="10"/>
      <c r="AG20" s="10"/>
      <c r="AH20" s="10"/>
      <c r="AI20" s="10"/>
      <c r="AJ20" s="19" t="s">
        <v>57</v>
      </c>
      <c r="AK20" s="19"/>
      <c r="AL20" s="19"/>
      <c r="AM20" s="19"/>
      <c r="AN20" s="19"/>
      <c r="AO20" s="19"/>
      <c r="AP20" s="19"/>
      <c r="AQ20" s="19"/>
      <c r="AR20" s="19"/>
      <c r="AS20" s="19"/>
      <c r="AW20" s="2" t="s">
        <v>30</v>
      </c>
      <c r="AX20" s="2">
        <v>10</v>
      </c>
      <c r="AY20" s="2">
        <v>8</v>
      </c>
      <c r="AZ20" s="2">
        <v>9</v>
      </c>
      <c r="BA20" s="2">
        <v>12</v>
      </c>
      <c r="BB20" s="2">
        <v>7</v>
      </c>
      <c r="BC20" s="2">
        <v>7</v>
      </c>
      <c r="BD20" s="2">
        <v>7</v>
      </c>
      <c r="BE20" s="2">
        <v>8</v>
      </c>
      <c r="BF20" s="2">
        <v>12</v>
      </c>
      <c r="BG20" s="2">
        <v>13</v>
      </c>
      <c r="BH20" s="2">
        <v>10</v>
      </c>
      <c r="BI20" s="2">
        <v>8</v>
      </c>
      <c r="BJ20" s="2">
        <v>6</v>
      </c>
      <c r="BK20" s="2">
        <v>8</v>
      </c>
      <c r="BL20" s="2">
        <v>6</v>
      </c>
      <c r="BM20" s="2">
        <v>6</v>
      </c>
      <c r="BN20" s="2"/>
      <c r="BO20" s="2"/>
      <c r="BP20" s="2"/>
      <c r="BQ20" s="2"/>
      <c r="BR20" s="2"/>
      <c r="BS20" s="2"/>
      <c r="BT20" s="2"/>
      <c r="BU20" s="2"/>
      <c r="BV20" s="2"/>
      <c r="BW20" s="2"/>
      <c r="BX20" s="2"/>
      <c r="BY20" s="2"/>
      <c r="BZ20" s="2"/>
      <c r="CA20" s="2"/>
      <c r="CB20" s="2"/>
      <c r="CC20" s="2"/>
      <c r="CD20" s="2"/>
      <c r="CE20" s="2"/>
      <c r="CF20" s="2"/>
      <c r="CG20" s="2"/>
      <c r="CH20" s="2"/>
      <c r="CI20" s="2"/>
      <c r="CJ20" s="2"/>
      <c r="CK20" s="2"/>
      <c r="CL20" s="2"/>
    </row>
    <row r="21" spans="1:94">
      <c r="A21" t="s">
        <v>3</v>
      </c>
      <c r="B21">
        <f>B4+B5+B6+B7+B14</f>
        <v>16</v>
      </c>
      <c r="C21">
        <f>C4+C5+C6+C7+C14</f>
        <v>16</v>
      </c>
      <c r="D21">
        <f>D4+D5+D6+D7+D14</f>
        <v>16</v>
      </c>
      <c r="E21">
        <f>E4+E5+E6+E7+E14</f>
        <v>14</v>
      </c>
      <c r="G21" s="10" t="s">
        <v>59</v>
      </c>
      <c r="H21" s="10">
        <v>2</v>
      </c>
      <c r="I21" s="10">
        <v>2</v>
      </c>
      <c r="J21" s="10">
        <v>2</v>
      </c>
      <c r="K21" s="10">
        <v>1</v>
      </c>
      <c r="L21" s="10">
        <v>3</v>
      </c>
      <c r="M21" s="10">
        <v>3</v>
      </c>
      <c r="N21" s="10">
        <v>3</v>
      </c>
      <c r="O21" s="10">
        <v>3</v>
      </c>
      <c r="P21" s="10">
        <v>3</v>
      </c>
      <c r="Q21" s="10">
        <v>3</v>
      </c>
      <c r="R21" s="10">
        <v>3</v>
      </c>
      <c r="S21" s="10"/>
      <c r="T21" s="10" t="s">
        <v>60</v>
      </c>
      <c r="U21" s="10">
        <v>2</v>
      </c>
      <c r="V21" s="10">
        <v>3</v>
      </c>
      <c r="W21" s="10">
        <v>3</v>
      </c>
      <c r="X21" s="10"/>
      <c r="Y21" s="10"/>
      <c r="Z21" s="10"/>
      <c r="AA21" s="10"/>
      <c r="AB21" s="10"/>
      <c r="AC21" s="10">
        <v>6</v>
      </c>
      <c r="AD21" s="10"/>
      <c r="AE21" s="10"/>
      <c r="AF21" s="10"/>
      <c r="AG21" s="10"/>
      <c r="AH21" s="10"/>
      <c r="AI21" s="10"/>
      <c r="AJ21" s="10"/>
      <c r="AK21" s="12">
        <v>2000</v>
      </c>
      <c r="AL21" s="10">
        <v>2001</v>
      </c>
      <c r="AM21" s="10">
        <v>2003</v>
      </c>
      <c r="AN21" s="10">
        <f>AM21+2</f>
        <v>2005</v>
      </c>
      <c r="AO21" s="10">
        <f>AN21+2</f>
        <v>2007</v>
      </c>
      <c r="AP21" s="10">
        <f>AO21+2</f>
        <v>2009</v>
      </c>
      <c r="AQ21" s="10">
        <f>AP21+2</f>
        <v>2011</v>
      </c>
      <c r="AR21" s="10">
        <v>2013</v>
      </c>
      <c r="AS21" s="10">
        <v>2015</v>
      </c>
      <c r="AT21">
        <v>2017</v>
      </c>
      <c r="AU21">
        <v>2019</v>
      </c>
      <c r="AW21" s="2" t="s">
        <v>64</v>
      </c>
      <c r="AX21" s="2"/>
      <c r="AY21" s="2">
        <v>1</v>
      </c>
      <c r="AZ21" s="2">
        <v>2</v>
      </c>
      <c r="BA21" s="2">
        <v>2</v>
      </c>
      <c r="BB21" s="2">
        <v>2</v>
      </c>
      <c r="BC21" s="2">
        <v>2</v>
      </c>
      <c r="BD21" s="2">
        <v>2</v>
      </c>
      <c r="BE21" s="2">
        <v>2</v>
      </c>
      <c r="BF21" s="2">
        <v>2</v>
      </c>
      <c r="BG21" s="2">
        <v>2</v>
      </c>
      <c r="BH21" s="2">
        <v>3</v>
      </c>
      <c r="BI21" s="2">
        <v>3</v>
      </c>
      <c r="BJ21" s="2">
        <v>2</v>
      </c>
      <c r="BK21" s="2">
        <v>3</v>
      </c>
      <c r="BL21" s="2">
        <v>3</v>
      </c>
      <c r="BM21" s="2">
        <v>3</v>
      </c>
      <c r="BN21" s="2">
        <v>3</v>
      </c>
      <c r="BO21" s="2"/>
      <c r="BP21" s="2">
        <v>2</v>
      </c>
      <c r="BQ21" s="2"/>
      <c r="BR21" s="2"/>
      <c r="BS21" s="2"/>
      <c r="BT21" s="2"/>
      <c r="BU21" s="2"/>
      <c r="BV21" s="2"/>
      <c r="BW21" s="2"/>
      <c r="BX21" s="2"/>
      <c r="BY21" s="2"/>
      <c r="BZ21" s="2"/>
      <c r="CA21" s="2"/>
      <c r="CB21" s="2"/>
      <c r="CC21" s="2"/>
      <c r="CD21" s="2"/>
      <c r="CE21" s="2"/>
      <c r="CF21" s="2"/>
      <c r="CG21" s="2"/>
      <c r="CH21" s="2"/>
      <c r="CI21" s="2"/>
      <c r="CJ21" s="2"/>
      <c r="CK21" s="2"/>
      <c r="CL21" s="2"/>
    </row>
    <row r="22" spans="1:94">
      <c r="A22" t="s">
        <v>24</v>
      </c>
      <c r="B22">
        <f>B8+B9+B10</f>
        <v>6</v>
      </c>
      <c r="C22">
        <f>C8+C9+C10</f>
        <v>11</v>
      </c>
      <c r="D22">
        <f>D8+D9+D10</f>
        <v>14</v>
      </c>
      <c r="E22">
        <f>E8+E9+E10</f>
        <v>17</v>
      </c>
      <c r="G22" s="10" t="s">
        <v>61</v>
      </c>
      <c r="H22" s="10">
        <v>1</v>
      </c>
      <c r="I22" s="10">
        <v>1</v>
      </c>
      <c r="J22" s="10"/>
      <c r="K22" s="10">
        <v>1</v>
      </c>
      <c r="L22" s="10"/>
      <c r="M22" s="10"/>
      <c r="N22" s="10"/>
      <c r="O22" s="10"/>
      <c r="P22" s="10"/>
      <c r="Q22" s="10"/>
      <c r="R22" s="10"/>
      <c r="S22" s="10"/>
      <c r="T22" s="10" t="s">
        <v>61</v>
      </c>
      <c r="U22" s="10"/>
      <c r="V22" s="10"/>
      <c r="W22" s="10">
        <v>1</v>
      </c>
      <c r="X22" s="10"/>
      <c r="Y22" s="10"/>
      <c r="Z22" s="10">
        <v>1</v>
      </c>
      <c r="AA22" s="10"/>
      <c r="AB22" s="10"/>
      <c r="AC22" s="10"/>
      <c r="AD22" s="10"/>
      <c r="AE22" s="10"/>
      <c r="AF22" s="10"/>
      <c r="AG22" s="10"/>
      <c r="AH22" s="10"/>
      <c r="AI22" s="10"/>
      <c r="AJ22" s="10" t="s">
        <v>3</v>
      </c>
      <c r="AK22" s="10">
        <f>AK4+SUM(AK6:AK8)+AK16</f>
        <v>37</v>
      </c>
      <c r="AL22" s="10">
        <f>AL4+SUM(AL6:AL8)+AL16</f>
        <v>31</v>
      </c>
      <c r="AM22" s="10">
        <f>AM4+SUM(AM6:AM8)+AM16</f>
        <v>25</v>
      </c>
      <c r="AN22" s="10">
        <f>AN4+SUM(AN6:AN8)+AN16</f>
        <v>19</v>
      </c>
      <c r="AO22" s="10">
        <f t="shared" ref="AO22:AU22" si="20">AO4+SUM(AO6:AO8)+AO17</f>
        <v>21</v>
      </c>
      <c r="AP22" s="10">
        <f t="shared" si="20"/>
        <v>22</v>
      </c>
      <c r="AQ22" s="10">
        <f t="shared" si="20"/>
        <v>19</v>
      </c>
      <c r="AR22" s="10">
        <f t="shared" si="20"/>
        <v>18</v>
      </c>
      <c r="AS22" s="10">
        <f t="shared" si="20"/>
        <v>16</v>
      </c>
      <c r="AT22">
        <f t="shared" si="20"/>
        <v>21</v>
      </c>
      <c r="AU22">
        <f t="shared" si="20"/>
        <v>21</v>
      </c>
      <c r="AW22" s="2" t="s">
        <v>82</v>
      </c>
      <c r="AX22" s="2"/>
      <c r="AY22" s="2">
        <v>1</v>
      </c>
      <c r="AZ22" s="2"/>
      <c r="BA22" s="2"/>
      <c r="BB22" s="2"/>
      <c r="BC22" s="2"/>
      <c r="BD22" s="2">
        <v>1</v>
      </c>
      <c r="BE22" s="2">
        <v>1</v>
      </c>
      <c r="BF22" s="2"/>
      <c r="BG22" s="2"/>
      <c r="BH22" s="2"/>
      <c r="BI22" s="2"/>
      <c r="BJ22" s="2">
        <v>4</v>
      </c>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row>
    <row r="23" spans="1:94">
      <c r="A23" t="s">
        <v>49</v>
      </c>
      <c r="B23">
        <f>B11+B12+B13+B16</f>
        <v>42</v>
      </c>
      <c r="C23">
        <f>C11+C12+C13+C16</f>
        <v>39</v>
      </c>
      <c r="D23">
        <f>D11+D12+D13+D16</f>
        <v>38</v>
      </c>
      <c r="E23">
        <f>E11+E12+E13+E16</f>
        <v>35</v>
      </c>
      <c r="G23" s="10" t="s">
        <v>45</v>
      </c>
      <c r="H23" s="10"/>
      <c r="I23" s="10">
        <v>1</v>
      </c>
      <c r="J23" s="10">
        <v>2</v>
      </c>
      <c r="K23" s="10">
        <v>1</v>
      </c>
      <c r="L23" s="10">
        <v>4</v>
      </c>
      <c r="M23" s="10">
        <v>3</v>
      </c>
      <c r="N23" s="10">
        <v>2</v>
      </c>
      <c r="O23" s="10">
        <v>4</v>
      </c>
      <c r="P23" s="10"/>
      <c r="Q23" s="10">
        <v>1</v>
      </c>
      <c r="R23" s="10">
        <v>3</v>
      </c>
      <c r="S23" s="10"/>
      <c r="T23" s="10" t="s">
        <v>45</v>
      </c>
      <c r="U23" s="10">
        <v>2</v>
      </c>
      <c r="V23" s="10">
        <v>4</v>
      </c>
      <c r="W23" s="10"/>
      <c r="X23" s="10">
        <v>1</v>
      </c>
      <c r="Y23" s="10">
        <v>5</v>
      </c>
      <c r="Z23" s="10"/>
      <c r="AA23" s="10">
        <v>2</v>
      </c>
      <c r="AB23" s="10"/>
      <c r="AC23" s="10"/>
      <c r="AD23" s="10"/>
      <c r="AE23" s="10"/>
      <c r="AF23" s="10"/>
      <c r="AG23" s="10"/>
      <c r="AH23" s="10"/>
      <c r="AI23" s="10"/>
      <c r="AJ23" s="10" t="s">
        <v>24</v>
      </c>
      <c r="AK23" s="10">
        <f t="shared" ref="AK23:AU23" si="21">AK5</f>
        <v>3</v>
      </c>
      <c r="AL23" s="10">
        <f t="shared" si="21"/>
        <v>9</v>
      </c>
      <c r="AM23" s="10">
        <f t="shared" si="21"/>
        <v>8</v>
      </c>
      <c r="AN23" s="10">
        <f t="shared" si="21"/>
        <v>11</v>
      </c>
      <c r="AO23" s="10">
        <f t="shared" si="21"/>
        <v>10</v>
      </c>
      <c r="AP23" s="10">
        <f t="shared" si="21"/>
        <v>6</v>
      </c>
      <c r="AQ23" s="10">
        <f t="shared" si="21"/>
        <v>4</v>
      </c>
      <c r="AR23" s="10">
        <f t="shared" si="21"/>
        <v>5</v>
      </c>
      <c r="AS23" s="10">
        <f t="shared" si="21"/>
        <v>5</v>
      </c>
      <c r="AT23">
        <f t="shared" si="21"/>
        <v>4</v>
      </c>
      <c r="AU23">
        <f t="shared" si="21"/>
        <v>5</v>
      </c>
      <c r="AW23" s="2" t="s">
        <v>65</v>
      </c>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v>7</v>
      </c>
      <c r="CF23" s="2">
        <v>7</v>
      </c>
      <c r="CG23" s="2">
        <v>7</v>
      </c>
      <c r="CH23" s="2">
        <v>7</v>
      </c>
      <c r="CI23" s="2">
        <v>9</v>
      </c>
      <c r="CJ23" s="2">
        <v>9</v>
      </c>
      <c r="CK23" s="2">
        <v>7</v>
      </c>
      <c r="CL23" s="2">
        <v>7</v>
      </c>
      <c r="CM23" s="2">
        <v>9</v>
      </c>
      <c r="CN23" s="2">
        <v>9</v>
      </c>
      <c r="CO23" s="2">
        <v>11</v>
      </c>
      <c r="CP23" s="2">
        <v>11</v>
      </c>
    </row>
    <row r="24" spans="1:94">
      <c r="G24" s="10"/>
      <c r="H24" s="10">
        <f>SUM(H4:H22)</f>
        <v>40</v>
      </c>
      <c r="I24" s="10">
        <f>SUM(I4:I23)</f>
        <v>40</v>
      </c>
      <c r="J24" s="10">
        <f>SUM(J4:J23)</f>
        <v>40</v>
      </c>
      <c r="K24" s="10">
        <f>SUM(K5:K23)</f>
        <v>40</v>
      </c>
      <c r="L24" s="10">
        <f>SUM(L5:L23)</f>
        <v>40</v>
      </c>
      <c r="M24" s="10">
        <f>SUM(M5:M23)</f>
        <v>40</v>
      </c>
      <c r="N24" s="10">
        <f>SUM(N5:N23)</f>
        <v>40</v>
      </c>
      <c r="O24" s="10">
        <f>SUM(O5:O23)</f>
        <v>40</v>
      </c>
      <c r="P24" s="10">
        <f>SUM(P4:P23)</f>
        <v>40</v>
      </c>
      <c r="Q24" s="10">
        <f>SUM(Q4:Q23)</f>
        <v>40</v>
      </c>
      <c r="R24" s="10">
        <f>SUM(R4:R23)</f>
        <v>40</v>
      </c>
      <c r="S24" s="10"/>
      <c r="T24" s="10"/>
      <c r="U24" s="10">
        <f>SUM(U5:U$23)</f>
        <v>40</v>
      </c>
      <c r="V24" s="10">
        <f>SUM(V5:V$23)</f>
        <v>40</v>
      </c>
      <c r="W24" s="10">
        <f>SUM(W5:W$23)</f>
        <v>40</v>
      </c>
      <c r="X24" s="10">
        <f>SUM(X5:X$23)</f>
        <v>40</v>
      </c>
      <c r="Y24" s="10">
        <f>SUM(Y5:Y$23)</f>
        <v>40</v>
      </c>
      <c r="Z24" s="10">
        <f>SUM(Z5:Z$23)</f>
        <v>40</v>
      </c>
      <c r="AA24" s="10">
        <f>SUM(AA5:AA$23)</f>
        <v>40</v>
      </c>
      <c r="AB24" s="10">
        <f>SUM(AB5:AB23)</f>
        <v>40</v>
      </c>
      <c r="AC24" s="10">
        <f>SUM(AC5:AC23)</f>
        <v>40</v>
      </c>
      <c r="AD24" s="10"/>
      <c r="AE24" s="10"/>
      <c r="AF24" s="10"/>
      <c r="AG24" s="10"/>
      <c r="AH24" s="10"/>
      <c r="AI24" s="10"/>
      <c r="AJ24" s="10" t="s">
        <v>18</v>
      </c>
      <c r="AK24" s="10"/>
      <c r="AL24" s="10"/>
      <c r="AM24" s="10">
        <f t="shared" ref="AM24:AU24" si="22">SUM(AM9:AM11)</f>
        <v>5</v>
      </c>
      <c r="AN24" s="10">
        <f t="shared" si="22"/>
        <v>8</v>
      </c>
      <c r="AO24" s="10">
        <f t="shared" si="22"/>
        <v>9</v>
      </c>
      <c r="AP24" s="10">
        <f t="shared" si="22"/>
        <v>12</v>
      </c>
      <c r="AQ24" s="10">
        <f t="shared" si="22"/>
        <v>17</v>
      </c>
      <c r="AR24" s="10">
        <f t="shared" si="22"/>
        <v>17</v>
      </c>
      <c r="AS24" s="10">
        <f t="shared" si="22"/>
        <v>11</v>
      </c>
      <c r="AT24">
        <f t="shared" si="22"/>
        <v>11</v>
      </c>
      <c r="AU24">
        <f t="shared" si="22"/>
        <v>14</v>
      </c>
      <c r="AW24" s="2" t="s">
        <v>36</v>
      </c>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v>5</v>
      </c>
      <c r="BZ24" s="2">
        <v>5</v>
      </c>
      <c r="CA24" s="2">
        <v>5</v>
      </c>
      <c r="CB24" s="2">
        <v>5</v>
      </c>
      <c r="CC24" s="2">
        <v>3</v>
      </c>
      <c r="CD24" s="2">
        <v>3</v>
      </c>
      <c r="CE24" s="2">
        <v>2</v>
      </c>
      <c r="CF24" s="2">
        <v>2</v>
      </c>
      <c r="CG24" s="2">
        <v>3</v>
      </c>
      <c r="CH24" s="2">
        <v>3</v>
      </c>
      <c r="CI24" s="2">
        <v>5</v>
      </c>
      <c r="CJ24" s="2">
        <v>5</v>
      </c>
      <c r="CK24" s="2">
        <v>2</v>
      </c>
      <c r="CL24" s="2">
        <v>2</v>
      </c>
      <c r="CM24" s="2">
        <v>2</v>
      </c>
      <c r="CN24" s="2">
        <v>2</v>
      </c>
      <c r="CO24" s="2">
        <v>3</v>
      </c>
      <c r="CP24" s="2">
        <v>3</v>
      </c>
    </row>
    <row r="25" spans="1:94">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t="s">
        <v>49</v>
      </c>
      <c r="AK25" s="10"/>
      <c r="AL25" s="10"/>
      <c r="AM25" s="10">
        <f>AM12+AM13</f>
        <v>1</v>
      </c>
      <c r="AN25" s="10">
        <f>AN12+AN13</f>
        <v>1</v>
      </c>
      <c r="AO25" s="10"/>
      <c r="AP25" s="10"/>
      <c r="AQ25" s="10"/>
      <c r="AR25" s="10"/>
      <c r="AS25" s="10">
        <f>AS12+AS14</f>
        <v>8</v>
      </c>
      <c r="AT25">
        <f>AT12+AT14</f>
        <v>4</v>
      </c>
      <c r="AW25" s="2" t="s">
        <v>66</v>
      </c>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v>3</v>
      </c>
      <c r="CB25" s="2">
        <v>3</v>
      </c>
      <c r="CC25" s="2">
        <v>6</v>
      </c>
      <c r="CD25" s="2">
        <v>6</v>
      </c>
      <c r="CE25" s="2">
        <v>3</v>
      </c>
      <c r="CF25" s="2">
        <v>3</v>
      </c>
      <c r="CG25" s="2">
        <v>7</v>
      </c>
      <c r="CH25" s="2">
        <v>7</v>
      </c>
      <c r="CI25" s="2">
        <v>3</v>
      </c>
      <c r="CJ25" s="2">
        <v>3</v>
      </c>
      <c r="CK25" s="2">
        <v>2</v>
      </c>
      <c r="CL25" s="2">
        <v>2</v>
      </c>
    </row>
    <row r="26" spans="1:94">
      <c r="G26" s="19" t="s">
        <v>57</v>
      </c>
      <c r="H26" s="19"/>
      <c r="I26" s="19"/>
      <c r="J26" s="19"/>
      <c r="K26" s="19"/>
      <c r="L26" s="19"/>
      <c r="M26" s="19"/>
      <c r="N26" s="19"/>
      <c r="O26" s="19"/>
      <c r="P26" s="19"/>
      <c r="Q26" s="19"/>
      <c r="R26" s="19"/>
      <c r="S26" s="10"/>
      <c r="T26" s="19" t="s">
        <v>57</v>
      </c>
      <c r="U26" s="19"/>
      <c r="V26" s="19"/>
      <c r="W26" s="19"/>
      <c r="X26" s="19"/>
      <c r="Y26" s="19"/>
      <c r="Z26" s="19"/>
      <c r="AA26" s="19"/>
      <c r="AB26" s="19"/>
      <c r="AC26" s="19"/>
      <c r="AD26" s="10"/>
      <c r="AE26" s="10"/>
      <c r="AF26" s="10"/>
      <c r="AG26" s="10"/>
      <c r="AH26" s="10"/>
      <c r="AI26" s="10"/>
      <c r="AJ26" s="10" t="s">
        <v>62</v>
      </c>
      <c r="AK26" s="10"/>
      <c r="AL26" s="10"/>
      <c r="AM26" s="10">
        <f>AM14+AM15</f>
        <v>1</v>
      </c>
      <c r="AN26" s="10">
        <f>AN14+AN15</f>
        <v>1</v>
      </c>
      <c r="AO26" s="10"/>
      <c r="AP26" s="10"/>
      <c r="AQ26" s="10"/>
      <c r="AR26" s="10"/>
      <c r="AS26" s="10"/>
      <c r="AW26" s="2" t="s">
        <v>32</v>
      </c>
      <c r="AX26" s="2"/>
      <c r="AY26" s="2"/>
      <c r="AZ26" s="2"/>
      <c r="BA26" s="2"/>
      <c r="BB26" s="2"/>
      <c r="BC26" s="2"/>
      <c r="BD26" s="2"/>
      <c r="BE26" s="2"/>
      <c r="BF26" s="2"/>
      <c r="BG26" s="2"/>
      <c r="BH26" s="2"/>
      <c r="BI26" s="2">
        <v>4</v>
      </c>
      <c r="BJ26" s="2">
        <v>3</v>
      </c>
      <c r="BK26" s="2">
        <v>4</v>
      </c>
      <c r="BL26" s="2">
        <v>6</v>
      </c>
      <c r="BM26" s="2">
        <v>7</v>
      </c>
      <c r="BN26" s="2"/>
      <c r="BO26" s="2"/>
      <c r="BP26" s="2"/>
      <c r="BQ26" s="2"/>
      <c r="BR26" s="2"/>
      <c r="BS26" s="2"/>
      <c r="BT26" s="2"/>
      <c r="BU26" s="2"/>
      <c r="BV26" s="2"/>
      <c r="BW26" s="2"/>
      <c r="BX26" s="2"/>
      <c r="BY26" s="2"/>
      <c r="BZ26" s="2"/>
      <c r="CA26" s="2"/>
      <c r="CB26" s="2"/>
      <c r="CC26" s="2"/>
      <c r="CD26" s="2"/>
      <c r="CE26" s="2"/>
      <c r="CF26" s="2"/>
      <c r="CG26" s="2"/>
      <c r="CH26" s="2"/>
      <c r="CI26" s="2"/>
      <c r="CJ26" s="2"/>
      <c r="CK26" s="2"/>
      <c r="CL26" s="2"/>
    </row>
    <row r="27" spans="1:94">
      <c r="G27" s="10"/>
      <c r="H27" s="10">
        <v>1976</v>
      </c>
      <c r="I27" s="10">
        <v>1977</v>
      </c>
      <c r="J27" s="10">
        <v>1978</v>
      </c>
      <c r="K27" s="10">
        <v>1979</v>
      </c>
      <c r="L27" s="10">
        <v>1980</v>
      </c>
      <c r="M27" s="10">
        <v>1981</v>
      </c>
      <c r="N27" s="10">
        <v>1982</v>
      </c>
      <c r="O27" s="10">
        <v>1983</v>
      </c>
      <c r="P27" s="10">
        <v>1984</v>
      </c>
      <c r="Q27" s="10">
        <v>1985</v>
      </c>
      <c r="R27" s="10">
        <v>1986</v>
      </c>
      <c r="S27" s="10"/>
      <c r="T27" s="10"/>
      <c r="U27" s="10">
        <v>1987</v>
      </c>
      <c r="V27" s="10">
        <v>1988</v>
      </c>
      <c r="W27" s="10">
        <v>1989</v>
      </c>
      <c r="X27" s="10">
        <v>1990</v>
      </c>
      <c r="Y27" s="10">
        <v>1991</v>
      </c>
      <c r="Z27" s="10">
        <v>1992</v>
      </c>
      <c r="AA27" s="10">
        <v>1993</v>
      </c>
      <c r="AB27" s="10">
        <v>1994</v>
      </c>
      <c r="AC27" s="10">
        <v>1995</v>
      </c>
      <c r="AD27" s="10"/>
      <c r="AE27" s="10"/>
      <c r="AF27" s="10"/>
      <c r="AG27" s="10"/>
      <c r="AH27" s="10"/>
      <c r="AI27" s="10"/>
      <c r="AJ27" s="10"/>
      <c r="AK27" s="10"/>
      <c r="AL27" s="10"/>
      <c r="AM27" s="10"/>
      <c r="AN27" s="10"/>
      <c r="AO27" s="10"/>
      <c r="AP27" s="10"/>
      <c r="AQ27" s="10"/>
      <c r="AR27" s="10"/>
      <c r="AS27" s="10"/>
      <c r="AW27" s="2" t="s">
        <v>46</v>
      </c>
      <c r="AX27" s="2">
        <v>1</v>
      </c>
      <c r="AY27" s="2">
        <v>1</v>
      </c>
      <c r="AZ27" s="2">
        <v>1</v>
      </c>
      <c r="BA27" s="2">
        <v>2</v>
      </c>
      <c r="BB27" s="2">
        <v>2</v>
      </c>
      <c r="BC27" s="2">
        <v>3</v>
      </c>
      <c r="BD27" s="2">
        <v>4</v>
      </c>
      <c r="BE27" s="2">
        <v>3</v>
      </c>
      <c r="BF27" s="2">
        <v>4</v>
      </c>
      <c r="BG27" s="2">
        <v>3</v>
      </c>
      <c r="BH27" s="2">
        <v>3</v>
      </c>
      <c r="BI27" s="2">
        <v>3</v>
      </c>
      <c r="BJ27" s="2">
        <v>2</v>
      </c>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row>
    <row r="28" spans="1:94">
      <c r="G28" s="10" t="s">
        <v>3</v>
      </c>
      <c r="H28" s="10">
        <f>SUM(H4:H9)+H14</f>
        <v>15</v>
      </c>
      <c r="I28" s="10">
        <f>SUM(I4:I9)+I14</f>
        <v>14</v>
      </c>
      <c r="J28" s="10">
        <f>SUM(J4:J9)+J14+2</f>
        <v>16</v>
      </c>
      <c r="K28" s="10">
        <f>SUM(K4:K9)+K14+1</f>
        <v>14</v>
      </c>
      <c r="L28" s="10">
        <f>SUM(L4:L9)+L14+4</f>
        <v>17</v>
      </c>
      <c r="M28" s="10">
        <f>SUM(M4:M9)+M14+3</f>
        <v>16</v>
      </c>
      <c r="N28" s="10">
        <f>SUM(N4:N9)+N14+1</f>
        <v>16</v>
      </c>
      <c r="O28" s="10">
        <f>SUM(O4:O9)+O14</f>
        <v>13</v>
      </c>
      <c r="P28" s="10">
        <f>SUM(P4:P9)+P14</f>
        <v>13</v>
      </c>
      <c r="Q28" s="10">
        <f>SUM(Q4:Q9)+Q14+1</f>
        <v>15</v>
      </c>
      <c r="R28" s="10">
        <f>SUM(R4:R9)+R14</f>
        <v>13</v>
      </c>
      <c r="S28" s="10"/>
      <c r="T28" s="10" t="s">
        <v>3</v>
      </c>
      <c r="U28" s="10">
        <f>SUM(U5:U8)+U14</f>
        <v>11</v>
      </c>
      <c r="V28" s="10">
        <f>SUM(V5:V8)+V14</f>
        <v>11</v>
      </c>
      <c r="W28" s="10">
        <f>SUM(W5:W8)+W14</f>
        <v>11</v>
      </c>
      <c r="X28" s="10">
        <f>SUM(X5:X8)+X14</f>
        <v>16</v>
      </c>
      <c r="Y28" s="10">
        <f>SUM(Y5:Y8)+Y14+3</f>
        <v>19</v>
      </c>
      <c r="Z28" s="10">
        <f>SUM(Z5:Z8)+Z14</f>
        <v>19</v>
      </c>
      <c r="AA28" s="10">
        <f>SUM(AA5:AA8)+AA14</f>
        <v>21</v>
      </c>
      <c r="AB28" s="10">
        <f>SUM(AB5:AB8)+AB14</f>
        <v>25</v>
      </c>
      <c r="AC28" s="10">
        <f>SUM(AC5:AC8)+AC14</f>
        <v>20</v>
      </c>
      <c r="AD28" s="10"/>
      <c r="AE28" s="10"/>
      <c r="AF28" s="10"/>
      <c r="AG28" s="10"/>
      <c r="AH28" s="10"/>
      <c r="AI28" s="10"/>
      <c r="AJ28" s="10"/>
      <c r="AK28" s="10"/>
      <c r="AL28" s="10"/>
      <c r="AM28" s="10"/>
      <c r="AN28" s="10"/>
      <c r="AO28" s="10"/>
      <c r="AP28" s="10"/>
      <c r="AQ28" s="10"/>
      <c r="AR28" s="10"/>
      <c r="AS28" s="10"/>
      <c r="AW28" s="2" t="s">
        <v>67</v>
      </c>
      <c r="AX28" s="2">
        <v>8</v>
      </c>
      <c r="AY28" s="2">
        <v>10</v>
      </c>
      <c r="AZ28" s="2">
        <v>8</v>
      </c>
      <c r="BA28" s="2">
        <v>9</v>
      </c>
      <c r="BB28" s="2">
        <v>9</v>
      </c>
      <c r="BC28" s="2">
        <v>10</v>
      </c>
      <c r="BD28" s="2">
        <v>9</v>
      </c>
      <c r="BE28" s="2">
        <v>10</v>
      </c>
      <c r="BF28" s="2">
        <v>13</v>
      </c>
      <c r="BG28" s="2">
        <v>9</v>
      </c>
      <c r="BH28" s="2">
        <v>10</v>
      </c>
      <c r="BI28" s="2">
        <v>11</v>
      </c>
      <c r="BJ28" s="2">
        <v>14</v>
      </c>
      <c r="BK28" s="2">
        <v>14</v>
      </c>
      <c r="BL28" s="2">
        <v>8</v>
      </c>
      <c r="BM28" s="2">
        <v>3</v>
      </c>
      <c r="BN28" s="2">
        <f>10+4+3+1</f>
        <v>18</v>
      </c>
      <c r="BO28" s="2">
        <v>7</v>
      </c>
      <c r="BP28" s="2">
        <v>3</v>
      </c>
      <c r="BQ28" s="2">
        <v>10</v>
      </c>
      <c r="BR28" s="2">
        <v>10</v>
      </c>
      <c r="BS28" s="2">
        <v>10</v>
      </c>
      <c r="BT28" s="2">
        <v>10</v>
      </c>
      <c r="BU28" s="2"/>
      <c r="BV28" s="2"/>
      <c r="BW28" s="2"/>
      <c r="BX28" s="2"/>
      <c r="BY28" s="2">
        <v>1</v>
      </c>
      <c r="BZ28" s="2">
        <v>1</v>
      </c>
      <c r="CA28" s="2">
        <v>1</v>
      </c>
      <c r="CB28" s="2">
        <v>1</v>
      </c>
      <c r="CC28" s="2"/>
      <c r="CD28" s="2"/>
      <c r="CE28" s="2"/>
      <c r="CF28" s="2"/>
      <c r="CG28" s="2"/>
      <c r="CH28" s="2"/>
      <c r="CI28" s="2"/>
      <c r="CJ28" s="2"/>
      <c r="CK28" s="2">
        <v>8</v>
      </c>
      <c r="CL28" s="2">
        <v>8</v>
      </c>
      <c r="CM28" s="2">
        <v>4</v>
      </c>
      <c r="CN28" s="2">
        <v>4</v>
      </c>
      <c r="CO28" s="2"/>
      <c r="CP28" s="2"/>
    </row>
    <row r="29" spans="1:94">
      <c r="G29" s="10" t="s">
        <v>24</v>
      </c>
      <c r="H29" s="10">
        <f>SUM(H10:H13)</f>
        <v>17</v>
      </c>
      <c r="I29" s="10">
        <f>SUM(I10:I13)+1</f>
        <v>16</v>
      </c>
      <c r="J29" s="10">
        <f>SUM(J10:J13)</f>
        <v>16</v>
      </c>
      <c r="K29" s="10">
        <f>SUM(K10:K13)</f>
        <v>17</v>
      </c>
      <c r="L29" s="10">
        <f>SUM(L10:L13)</f>
        <v>14</v>
      </c>
      <c r="M29" s="10">
        <f>SUM(M10:M13)</f>
        <v>14</v>
      </c>
      <c r="N29" s="10">
        <f>SUM(N10:N13)+1</f>
        <v>15</v>
      </c>
      <c r="O29" s="10">
        <f>SUM(O10:O13)+1</f>
        <v>14</v>
      </c>
      <c r="P29" s="10">
        <f>SUM(P10:P13)</f>
        <v>14</v>
      </c>
      <c r="Q29" s="10">
        <f>SUM(Q10:Q13)</f>
        <v>15</v>
      </c>
      <c r="R29" s="10">
        <f>SUM(R10:R13)</f>
        <v>13</v>
      </c>
      <c r="S29" s="10"/>
      <c r="T29" s="10" t="s">
        <v>24</v>
      </c>
      <c r="U29" s="10">
        <f>SUM(U10:U13)</f>
        <v>11</v>
      </c>
      <c r="V29" s="10">
        <f>SUM(V10:V13)+4</f>
        <v>12</v>
      </c>
      <c r="W29" s="10">
        <f t="shared" ref="W29:AC29" si="23">SUM(W10:W13)</f>
        <v>11</v>
      </c>
      <c r="X29" s="10">
        <f t="shared" si="23"/>
        <v>9</v>
      </c>
      <c r="Y29" s="10">
        <f t="shared" si="23"/>
        <v>9</v>
      </c>
      <c r="Z29" s="10">
        <f>SUM(Z10:Z13)</f>
        <v>3</v>
      </c>
      <c r="AA29" s="10">
        <f t="shared" si="23"/>
        <v>10</v>
      </c>
      <c r="AB29" s="10">
        <f t="shared" si="23"/>
        <v>12</v>
      </c>
      <c r="AC29" s="10">
        <f t="shared" si="23"/>
        <v>10</v>
      </c>
      <c r="AD29" s="10"/>
      <c r="AE29" s="10"/>
      <c r="AF29" s="10"/>
      <c r="AG29" s="10"/>
      <c r="AH29" s="10"/>
      <c r="AI29" s="10"/>
      <c r="AJ29" s="10"/>
      <c r="AK29" s="10"/>
      <c r="AL29" s="10"/>
      <c r="AM29" s="10"/>
      <c r="AN29" s="10"/>
      <c r="AO29" s="10"/>
      <c r="AP29" s="10"/>
      <c r="AQ29" s="10"/>
      <c r="AR29" s="10"/>
      <c r="AS29" s="10"/>
      <c r="AW29" s="2" t="s">
        <v>68</v>
      </c>
      <c r="AX29" s="2"/>
      <c r="AY29" s="2"/>
      <c r="AZ29" s="2">
        <v>2</v>
      </c>
      <c r="BA29" s="2">
        <v>1</v>
      </c>
      <c r="BB29" s="2">
        <v>4</v>
      </c>
      <c r="BC29" s="2">
        <v>3</v>
      </c>
      <c r="BD29" s="2">
        <v>1</v>
      </c>
      <c r="BE29" s="2"/>
      <c r="BF29" s="2">
        <v>2</v>
      </c>
      <c r="BG29" s="2">
        <v>1</v>
      </c>
      <c r="BH29" s="2"/>
      <c r="BI29" s="2">
        <v>1</v>
      </c>
      <c r="BJ29" s="2"/>
      <c r="BK29" s="2"/>
      <c r="BL29" s="2"/>
      <c r="BM29" s="2">
        <v>3</v>
      </c>
      <c r="BN29" s="2"/>
      <c r="BO29" s="2"/>
      <c r="BP29" s="2"/>
      <c r="BQ29" s="2"/>
      <c r="BR29" s="2"/>
      <c r="BS29" s="2"/>
      <c r="BT29" s="2"/>
      <c r="BU29" s="2"/>
      <c r="BV29" s="2">
        <v>2</v>
      </c>
      <c r="BW29" s="2">
        <v>3</v>
      </c>
      <c r="BX29" s="2">
        <v>3</v>
      </c>
      <c r="CC29" s="2"/>
      <c r="CD29" s="2"/>
      <c r="CE29" s="2"/>
      <c r="CF29" s="2"/>
      <c r="CG29" s="2"/>
      <c r="CH29" s="2"/>
      <c r="CI29" s="2"/>
      <c r="CJ29" s="2"/>
      <c r="CK29" s="2"/>
      <c r="CL29" s="2"/>
      <c r="CO29" s="2">
        <v>1</v>
      </c>
      <c r="CP29" s="2">
        <v>1</v>
      </c>
    </row>
    <row r="30" spans="1:94">
      <c r="G30" s="10" t="s">
        <v>18</v>
      </c>
      <c r="H30" s="10"/>
      <c r="I30" s="10"/>
      <c r="J30" s="10"/>
      <c r="K30" s="10"/>
      <c r="L30" s="10"/>
      <c r="M30" s="10"/>
      <c r="N30" s="10"/>
      <c r="O30" s="10">
        <v>2</v>
      </c>
      <c r="P30" s="10"/>
      <c r="Q30" s="10">
        <f>Q15</f>
        <v>1</v>
      </c>
      <c r="R30" s="10">
        <f>R15+2</f>
        <v>3</v>
      </c>
      <c r="S30" s="10"/>
      <c r="T30" s="10" t="s">
        <v>18</v>
      </c>
      <c r="U30" s="10">
        <f>U15+U9+1</f>
        <v>6</v>
      </c>
      <c r="V30" s="10">
        <f>V15+V9</f>
        <v>3</v>
      </c>
      <c r="W30" s="10">
        <f>W15+W9</f>
        <v>4</v>
      </c>
      <c r="X30" s="10">
        <f>X15+X9</f>
        <v>6</v>
      </c>
      <c r="Y30" s="10">
        <f>Y15+Y9</f>
        <v>7</v>
      </c>
      <c r="Z30" s="10"/>
      <c r="AA30" s="10"/>
      <c r="AB30" s="10"/>
      <c r="AC30" s="10"/>
      <c r="AD30" s="10"/>
      <c r="AE30" s="10"/>
      <c r="AF30" s="10"/>
      <c r="AG30" s="10"/>
      <c r="AH30" s="10"/>
      <c r="AI30" s="10"/>
      <c r="AJ30" s="10"/>
      <c r="AK30" s="10"/>
      <c r="AL30" s="10"/>
      <c r="AM30" s="10"/>
      <c r="AN30" s="10"/>
      <c r="AO30" s="10"/>
      <c r="AP30" s="10"/>
      <c r="AQ30" s="10"/>
      <c r="AR30" s="10"/>
      <c r="AS30" s="10"/>
      <c r="AW30" s="2" t="s">
        <v>69</v>
      </c>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v>3</v>
      </c>
      <c r="CF30" s="2">
        <v>3</v>
      </c>
      <c r="CG30" s="2">
        <v>8</v>
      </c>
      <c r="CH30" s="2">
        <v>8</v>
      </c>
      <c r="CI30" s="2">
        <v>8</v>
      </c>
      <c r="CJ30" s="2">
        <v>8</v>
      </c>
      <c r="CK30" s="2">
        <v>7</v>
      </c>
      <c r="CL30" s="2">
        <v>7</v>
      </c>
      <c r="CM30" s="2">
        <v>8</v>
      </c>
      <c r="CN30" s="2">
        <v>8</v>
      </c>
      <c r="CO30" s="2">
        <v>11</v>
      </c>
      <c r="CP30" s="2">
        <v>11</v>
      </c>
    </row>
    <row r="31" spans="1:94">
      <c r="G31" s="10" t="s">
        <v>49</v>
      </c>
      <c r="H31" s="10">
        <f t="shared" ref="H31:R31" si="24">SUM(H16:H22)</f>
        <v>8</v>
      </c>
      <c r="I31" s="10">
        <f t="shared" si="24"/>
        <v>10</v>
      </c>
      <c r="J31" s="10">
        <f t="shared" si="24"/>
        <v>8</v>
      </c>
      <c r="K31" s="10">
        <f t="shared" si="24"/>
        <v>9</v>
      </c>
      <c r="L31" s="10">
        <f t="shared" si="24"/>
        <v>9</v>
      </c>
      <c r="M31" s="10">
        <f t="shared" si="24"/>
        <v>10</v>
      </c>
      <c r="N31" s="10">
        <f t="shared" si="24"/>
        <v>9</v>
      </c>
      <c r="O31" s="10">
        <f t="shared" si="24"/>
        <v>10</v>
      </c>
      <c r="P31" s="10">
        <f t="shared" si="24"/>
        <v>13</v>
      </c>
      <c r="Q31" s="10">
        <f t="shared" si="24"/>
        <v>9</v>
      </c>
      <c r="R31" s="10">
        <f t="shared" si="24"/>
        <v>10</v>
      </c>
      <c r="S31" s="10"/>
      <c r="T31" s="10" t="s">
        <v>49</v>
      </c>
      <c r="U31" s="10">
        <f t="shared" ref="U31:AC31" si="25">SUM(U16:U22)</f>
        <v>11</v>
      </c>
      <c r="V31" s="10">
        <f t="shared" si="25"/>
        <v>14</v>
      </c>
      <c r="W31" s="10">
        <f t="shared" si="25"/>
        <v>14</v>
      </c>
      <c r="X31" s="10">
        <f t="shared" si="25"/>
        <v>8</v>
      </c>
      <c r="Y31" s="10">
        <f t="shared" si="25"/>
        <v>3</v>
      </c>
      <c r="Z31" s="10">
        <f t="shared" si="25"/>
        <v>18</v>
      </c>
      <c r="AA31" s="10">
        <f t="shared" si="25"/>
        <v>7</v>
      </c>
      <c r="AB31" s="10">
        <f t="shared" si="25"/>
        <v>3</v>
      </c>
      <c r="AC31" s="10">
        <f t="shared" si="25"/>
        <v>10</v>
      </c>
      <c r="AD31" s="10"/>
      <c r="AE31" s="10"/>
      <c r="AF31" s="10"/>
      <c r="AG31" s="10"/>
      <c r="AH31" s="10"/>
      <c r="AI31" s="10"/>
      <c r="AJ31" s="10"/>
      <c r="AK31" s="10"/>
      <c r="AL31" s="10"/>
      <c r="AM31" s="10"/>
      <c r="AN31" s="10"/>
      <c r="AO31" s="10"/>
      <c r="AP31" s="10"/>
      <c r="AQ31" s="10"/>
      <c r="AR31" s="10"/>
      <c r="AS31" s="10"/>
      <c r="AW31" s="2" t="s">
        <v>5</v>
      </c>
      <c r="AX31" s="2">
        <v>4</v>
      </c>
      <c r="AY31" s="2">
        <v>3</v>
      </c>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row>
    <row r="32" spans="1:94">
      <c r="G32" s="10" t="s">
        <v>62</v>
      </c>
      <c r="H32" s="10"/>
      <c r="I32" s="10"/>
      <c r="J32" s="10"/>
      <c r="K32" s="10"/>
      <c r="L32" s="10"/>
      <c r="M32" s="10"/>
      <c r="N32" s="10"/>
      <c r="O32" s="10">
        <v>1</v>
      </c>
      <c r="P32" s="10"/>
      <c r="Q32" s="10"/>
      <c r="R32" s="10">
        <v>1</v>
      </c>
      <c r="S32" s="10"/>
      <c r="T32" s="10" t="s">
        <v>62</v>
      </c>
      <c r="U32" s="10">
        <v>1</v>
      </c>
      <c r="V32" s="10"/>
      <c r="W32" s="10"/>
      <c r="X32" s="10">
        <v>1</v>
      </c>
      <c r="Y32" s="10">
        <v>2</v>
      </c>
      <c r="Z32" s="10"/>
      <c r="AA32" s="10">
        <v>2</v>
      </c>
      <c r="AB32" s="10"/>
      <c r="AC32" s="10"/>
      <c r="AD32" s="10"/>
      <c r="AE32" s="10"/>
      <c r="AF32" s="10"/>
      <c r="AG32" s="10"/>
      <c r="AH32" s="10"/>
      <c r="AI32" s="10"/>
      <c r="AJ32" s="10"/>
      <c r="AK32" s="10"/>
      <c r="AL32" s="10"/>
      <c r="AM32" s="10"/>
      <c r="AN32" s="10"/>
      <c r="AO32" s="10"/>
      <c r="AP32" s="10"/>
      <c r="AQ32" s="10"/>
      <c r="AR32" s="10"/>
      <c r="AS32" s="10"/>
      <c r="AW32" s="2" t="s">
        <v>70</v>
      </c>
      <c r="AX32" s="2">
        <v>7</v>
      </c>
      <c r="AY32" s="2">
        <v>6</v>
      </c>
      <c r="AZ32" s="2">
        <v>9</v>
      </c>
      <c r="BA32" s="2">
        <v>8</v>
      </c>
      <c r="BB32" s="2">
        <v>7</v>
      </c>
      <c r="BC32" s="2">
        <v>5</v>
      </c>
      <c r="BD32" s="2">
        <v>7</v>
      </c>
      <c r="BE32" s="2">
        <v>5</v>
      </c>
      <c r="BF32" s="2">
        <v>4</v>
      </c>
      <c r="BG32" s="2">
        <v>4</v>
      </c>
      <c r="BH32" s="2">
        <v>5</v>
      </c>
      <c r="BI32" s="2">
        <v>2</v>
      </c>
      <c r="BJ32" s="2">
        <v>2</v>
      </c>
      <c r="BK32" s="2"/>
      <c r="BL32" s="2">
        <v>3</v>
      </c>
      <c r="BM32" s="2">
        <v>3</v>
      </c>
      <c r="BN32" s="2">
        <v>6</v>
      </c>
      <c r="BO32" s="2">
        <v>5</v>
      </c>
      <c r="BP32" s="2">
        <v>8</v>
      </c>
      <c r="BQ32" s="2">
        <v>6</v>
      </c>
      <c r="BR32" s="2">
        <v>6</v>
      </c>
      <c r="BS32" s="2">
        <v>11</v>
      </c>
      <c r="BT32" s="2">
        <v>11</v>
      </c>
      <c r="BU32" s="2">
        <v>15</v>
      </c>
      <c r="BV32" s="2">
        <v>20</v>
      </c>
      <c r="BW32" s="2">
        <v>15</v>
      </c>
      <c r="BX32" s="2">
        <v>15</v>
      </c>
      <c r="BY32" s="2">
        <v>14</v>
      </c>
      <c r="BZ32" s="2">
        <v>14</v>
      </c>
      <c r="CA32" s="2">
        <v>11</v>
      </c>
      <c r="CB32" s="2">
        <v>11</v>
      </c>
      <c r="CC32" s="2">
        <v>14</v>
      </c>
      <c r="CD32" s="2">
        <v>14</v>
      </c>
      <c r="CE32" s="2">
        <v>15</v>
      </c>
      <c r="CF32" s="2">
        <v>15</v>
      </c>
      <c r="CG32" s="2">
        <v>11</v>
      </c>
      <c r="CH32" s="2">
        <v>11</v>
      </c>
      <c r="CI32" s="2">
        <v>10</v>
      </c>
      <c r="CJ32" s="2">
        <v>10</v>
      </c>
      <c r="CK32" s="2">
        <v>9</v>
      </c>
      <c r="CL32" s="2">
        <v>9</v>
      </c>
      <c r="CM32" s="2">
        <v>13</v>
      </c>
      <c r="CN32" s="2">
        <v>13</v>
      </c>
      <c r="CO32" s="2">
        <v>9</v>
      </c>
      <c r="CP32" s="2">
        <v>9</v>
      </c>
    </row>
    <row r="33" spans="7:90">
      <c r="G33" s="10"/>
      <c r="H33" s="10">
        <f t="shared" ref="H33:R33" si="26">SUM(H28:H32)</f>
        <v>40</v>
      </c>
      <c r="I33" s="10">
        <f t="shared" si="26"/>
        <v>40</v>
      </c>
      <c r="J33" s="10">
        <f t="shared" si="26"/>
        <v>40</v>
      </c>
      <c r="K33" s="10">
        <f t="shared" si="26"/>
        <v>40</v>
      </c>
      <c r="L33" s="10">
        <f t="shared" si="26"/>
        <v>40</v>
      </c>
      <c r="M33" s="10">
        <f t="shared" si="26"/>
        <v>40</v>
      </c>
      <c r="N33" s="10">
        <f t="shared" si="26"/>
        <v>40</v>
      </c>
      <c r="O33" s="10">
        <f t="shared" si="26"/>
        <v>40</v>
      </c>
      <c r="P33" s="10">
        <f t="shared" si="26"/>
        <v>40</v>
      </c>
      <c r="Q33" s="10">
        <f t="shared" si="26"/>
        <v>40</v>
      </c>
      <c r="R33" s="10">
        <f t="shared" si="26"/>
        <v>40</v>
      </c>
      <c r="S33" s="10"/>
      <c r="T33" s="10"/>
      <c r="U33" s="10">
        <f t="shared" ref="U33:AC33" si="27">SUM(U28:U32)</f>
        <v>40</v>
      </c>
      <c r="V33" s="10">
        <f t="shared" si="27"/>
        <v>40</v>
      </c>
      <c r="W33" s="10">
        <f t="shared" si="27"/>
        <v>40</v>
      </c>
      <c r="X33" s="10">
        <f t="shared" si="27"/>
        <v>40</v>
      </c>
      <c r="Y33" s="10">
        <f t="shared" si="27"/>
        <v>40</v>
      </c>
      <c r="Z33" s="10">
        <f t="shared" si="27"/>
        <v>40</v>
      </c>
      <c r="AA33" s="10">
        <f t="shared" si="27"/>
        <v>40</v>
      </c>
      <c r="AB33" s="10">
        <f t="shared" si="27"/>
        <v>40</v>
      </c>
      <c r="AC33" s="10">
        <f t="shared" si="27"/>
        <v>40</v>
      </c>
      <c r="AD33" s="10"/>
      <c r="AE33" s="10"/>
      <c r="AF33" s="10"/>
      <c r="AG33" s="10"/>
      <c r="AH33" s="10"/>
      <c r="AI33" s="10"/>
      <c r="AJ33" s="10"/>
      <c r="AK33" s="10"/>
      <c r="AL33" s="10"/>
      <c r="AM33" s="10"/>
      <c r="AN33" s="10"/>
      <c r="AO33" s="10"/>
      <c r="AP33" s="10"/>
      <c r="AQ33" s="10"/>
      <c r="AR33" s="10"/>
      <c r="AS33" s="10"/>
      <c r="AW33" s="2" t="s">
        <v>71</v>
      </c>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row>
    <row r="34" spans="7:9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W34" s="2" t="s">
        <v>72</v>
      </c>
      <c r="AX34" s="2"/>
      <c r="AY34" s="2"/>
      <c r="AZ34" s="2"/>
      <c r="BA34" s="2"/>
      <c r="BB34" s="2"/>
      <c r="BC34" s="2"/>
      <c r="BD34" s="2"/>
      <c r="BE34" s="2"/>
      <c r="BF34" s="2"/>
      <c r="BG34" s="2"/>
      <c r="BH34" s="2"/>
      <c r="BI34" s="2">
        <v>2</v>
      </c>
      <c r="BJ34" s="2">
        <v>1</v>
      </c>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row>
    <row r="35" spans="7:90">
      <c r="AW35" s="2" t="s">
        <v>21</v>
      </c>
      <c r="AX35" s="2"/>
      <c r="AY35" s="2"/>
      <c r="AZ35" s="2"/>
      <c r="BA35" s="2"/>
      <c r="BB35" s="2"/>
      <c r="BC35" s="2"/>
      <c r="BD35" s="2"/>
      <c r="BE35" s="2"/>
      <c r="BF35" s="2"/>
      <c r="BG35" s="2"/>
      <c r="BH35" s="2"/>
      <c r="BI35" s="2"/>
      <c r="BJ35" s="2"/>
      <c r="BK35" s="2">
        <v>4</v>
      </c>
      <c r="BL35" s="2">
        <v>7</v>
      </c>
      <c r="BM35" s="2"/>
      <c r="BN35" s="2">
        <v>4</v>
      </c>
      <c r="BO35" s="2">
        <v>6</v>
      </c>
      <c r="BP35" s="2">
        <v>9</v>
      </c>
      <c r="BQ35" s="2">
        <v>13</v>
      </c>
      <c r="BR35" s="2">
        <v>13</v>
      </c>
      <c r="BS35" s="2">
        <v>9</v>
      </c>
      <c r="BT35" s="2">
        <v>9</v>
      </c>
      <c r="BU35" s="2"/>
      <c r="BV35" s="2"/>
      <c r="BW35" s="2"/>
      <c r="BX35" s="2"/>
      <c r="BY35" s="2"/>
      <c r="BZ35" s="2"/>
      <c r="CA35" s="2"/>
      <c r="CB35" s="2"/>
      <c r="CC35" s="2"/>
      <c r="CD35" s="2"/>
      <c r="CE35" s="2"/>
      <c r="CF35" s="2"/>
      <c r="CG35" s="2"/>
      <c r="CH35" s="2"/>
      <c r="CI35" s="2"/>
      <c r="CJ35" s="2"/>
      <c r="CK35" s="2"/>
      <c r="CL35" s="2"/>
    </row>
    <row r="36" spans="7:90">
      <c r="AW36" s="2" t="s">
        <v>23</v>
      </c>
      <c r="AX36" s="2"/>
      <c r="AY36" s="2"/>
      <c r="AZ36" s="2"/>
      <c r="BA36" s="2"/>
      <c r="BB36" s="2"/>
      <c r="BC36" s="2"/>
      <c r="BD36" s="2"/>
      <c r="BE36" s="2"/>
      <c r="BF36" s="2"/>
      <c r="BG36" s="2"/>
      <c r="BH36" s="2"/>
      <c r="BI36" s="2"/>
      <c r="BJ36" s="2"/>
      <c r="BK36" s="2"/>
      <c r="BL36" s="2"/>
      <c r="BM36" s="2"/>
      <c r="BN36" s="2"/>
      <c r="BO36" s="2"/>
      <c r="BP36" s="2"/>
      <c r="BQ36" s="2"/>
      <c r="BR36" s="2"/>
      <c r="BS36" s="2"/>
      <c r="BT36" s="2"/>
      <c r="BU36" s="2">
        <v>11</v>
      </c>
      <c r="BV36" s="2">
        <v>13</v>
      </c>
      <c r="BW36" s="2">
        <v>5</v>
      </c>
      <c r="BX36" s="2">
        <v>5</v>
      </c>
      <c r="BY36" s="2">
        <v>5</v>
      </c>
      <c r="BZ36" s="2">
        <v>5</v>
      </c>
      <c r="CA36" s="2">
        <v>4</v>
      </c>
      <c r="CB36" s="2">
        <v>4</v>
      </c>
      <c r="CC36" s="2">
        <v>2</v>
      </c>
      <c r="CD36" s="2">
        <v>2</v>
      </c>
      <c r="CE36" s="2"/>
      <c r="CF36" s="2"/>
      <c r="CG36" s="2"/>
      <c r="CH36" s="2"/>
      <c r="CI36" s="2"/>
      <c r="CJ36" s="2"/>
      <c r="CK36" s="2"/>
      <c r="CL36" s="2"/>
    </row>
    <row r="37" spans="7:90">
      <c r="AW37" s="2" t="s">
        <v>73</v>
      </c>
      <c r="AX37" s="2"/>
      <c r="AY37" s="2"/>
      <c r="AZ37" s="2"/>
      <c r="BA37" s="2"/>
      <c r="BB37" s="2"/>
      <c r="BC37" s="2"/>
      <c r="BD37" s="2"/>
      <c r="BE37" s="2"/>
      <c r="BF37" s="2"/>
      <c r="BG37" s="2"/>
      <c r="BH37" s="2"/>
      <c r="BI37" s="2"/>
      <c r="BJ37" s="2"/>
      <c r="BK37" s="2"/>
      <c r="BL37" s="2"/>
      <c r="BM37" s="2"/>
      <c r="BN37" s="2"/>
      <c r="BO37" s="2"/>
      <c r="BP37" s="2"/>
      <c r="BQ37" s="2"/>
      <c r="BR37" s="2"/>
      <c r="BS37" s="2"/>
      <c r="BT37" s="2"/>
      <c r="BU37" s="2"/>
      <c r="BV37" s="2">
        <v>2</v>
      </c>
      <c r="BW37" s="2">
        <v>8</v>
      </c>
      <c r="BX37" s="2">
        <v>8</v>
      </c>
      <c r="BY37" s="2">
        <v>6</v>
      </c>
      <c r="BZ37" s="2">
        <v>6</v>
      </c>
      <c r="CA37" s="2">
        <v>4</v>
      </c>
      <c r="CB37" s="2">
        <v>4</v>
      </c>
      <c r="CC37" s="2">
        <v>5</v>
      </c>
      <c r="CD37" s="2">
        <v>5</v>
      </c>
      <c r="CE37" s="2">
        <v>4</v>
      </c>
      <c r="CF37" s="2">
        <v>4</v>
      </c>
      <c r="CG37" s="2"/>
      <c r="CH37" s="2"/>
      <c r="CI37" s="2"/>
      <c r="CJ37" s="2"/>
      <c r="CK37" s="2"/>
      <c r="CL37" s="2"/>
    </row>
    <row r="38" spans="7:90">
      <c r="AW38" s="2" t="s">
        <v>74</v>
      </c>
      <c r="AX38" s="2"/>
      <c r="AY38" s="2">
        <v>1</v>
      </c>
      <c r="AZ38" s="2">
        <v>2</v>
      </c>
      <c r="BA38" s="2">
        <v>2</v>
      </c>
      <c r="BB38" s="2">
        <v>1</v>
      </c>
      <c r="BC38" s="2">
        <v>1</v>
      </c>
      <c r="BD38" s="2">
        <v>1</v>
      </c>
      <c r="BE38" s="2">
        <v>3</v>
      </c>
      <c r="BF38" s="2">
        <v>2</v>
      </c>
      <c r="BG38" s="2">
        <v>7</v>
      </c>
      <c r="BH38" s="2">
        <v>5</v>
      </c>
      <c r="BI38" s="2">
        <v>4</v>
      </c>
      <c r="BJ38" s="2">
        <v>6</v>
      </c>
      <c r="BK38" s="2">
        <v>7</v>
      </c>
      <c r="BL38" s="2">
        <v>6</v>
      </c>
      <c r="BM38" s="2">
        <v>13</v>
      </c>
      <c r="BN38" s="2">
        <v>9</v>
      </c>
      <c r="BO38" s="2">
        <v>10</v>
      </c>
      <c r="BP38" s="2">
        <v>8</v>
      </c>
      <c r="BQ38" s="2">
        <v>1</v>
      </c>
      <c r="BR38" s="2">
        <v>1</v>
      </c>
      <c r="BS38" s="2">
        <v>4</v>
      </c>
      <c r="BT38" s="2">
        <v>4</v>
      </c>
      <c r="BU38" s="2"/>
      <c r="BV38" s="2"/>
      <c r="BW38" s="2"/>
      <c r="BX38" s="2"/>
      <c r="BY38" s="2"/>
      <c r="BZ38" s="2"/>
      <c r="CA38" s="2"/>
      <c r="CB38" s="2"/>
      <c r="CC38" s="2"/>
      <c r="CD38" s="2"/>
      <c r="CE38" s="2"/>
      <c r="CF38" s="2"/>
      <c r="CG38" s="2"/>
      <c r="CH38" s="2"/>
      <c r="CI38" s="2"/>
      <c r="CJ38" s="2"/>
      <c r="CK38" s="2"/>
      <c r="CL38" s="2"/>
    </row>
    <row r="39" spans="7:90">
      <c r="AR39" s="1"/>
      <c r="AW39" s="2" t="s">
        <v>75</v>
      </c>
      <c r="AX39" s="2"/>
      <c r="AY39" s="2"/>
      <c r="AZ39" s="2"/>
      <c r="BA39" s="2"/>
      <c r="BB39" s="2">
        <v>2</v>
      </c>
      <c r="BC39" s="2">
        <v>3</v>
      </c>
      <c r="BD39" s="2">
        <v>3</v>
      </c>
      <c r="BE39" s="2">
        <v>2</v>
      </c>
      <c r="BF39" s="2">
        <v>1</v>
      </c>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7:90">
      <c r="AR40" s="1"/>
      <c r="AW40" s="2" t="s">
        <v>26</v>
      </c>
      <c r="AX40" s="2">
        <v>3</v>
      </c>
      <c r="AY40" s="2">
        <v>3</v>
      </c>
      <c r="AZ40" s="2">
        <v>2</v>
      </c>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7:90">
      <c r="AW41" s="2" t="s">
        <v>31</v>
      </c>
      <c r="AX41" s="2"/>
      <c r="AY41" s="2"/>
      <c r="AZ41" s="2"/>
      <c r="BA41" s="2">
        <v>1</v>
      </c>
      <c r="BB41" s="2">
        <v>1</v>
      </c>
      <c r="BC41" s="2">
        <v>1</v>
      </c>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7:90">
      <c r="AW42" s="2" t="s">
        <v>79</v>
      </c>
      <c r="AX42" s="2"/>
      <c r="AY42" s="2"/>
      <c r="AZ42" s="2"/>
      <c r="BA42" s="2"/>
      <c r="BB42" s="2"/>
      <c r="BC42" s="2"/>
      <c r="BD42" s="2"/>
      <c r="BE42" s="2">
        <v>3</v>
      </c>
      <c r="BF42" s="2"/>
      <c r="BG42" s="2">
        <v>1</v>
      </c>
      <c r="BH42" s="2">
        <v>4</v>
      </c>
      <c r="BI42" s="2">
        <v>2</v>
      </c>
      <c r="BJ42" s="2"/>
      <c r="BK42" s="2"/>
      <c r="BL42" s="2">
        <v>1</v>
      </c>
      <c r="BM42" s="2">
        <v>2</v>
      </c>
      <c r="BN42" s="2"/>
      <c r="BO42" s="2">
        <v>2</v>
      </c>
      <c r="BP42" s="2"/>
      <c r="BQ42" s="2"/>
      <c r="BR42" s="2"/>
      <c r="BS42" s="2"/>
      <c r="BT42" s="2"/>
      <c r="BU42" s="2"/>
      <c r="BV42" s="2"/>
      <c r="BW42" s="2"/>
      <c r="BX42" s="2"/>
      <c r="BY42" s="2">
        <v>1</v>
      </c>
      <c r="BZ42" s="2">
        <v>1</v>
      </c>
      <c r="CA42" s="2">
        <v>1</v>
      </c>
      <c r="CB42" s="2">
        <v>1</v>
      </c>
      <c r="CC42" s="2"/>
      <c r="CD42" s="2"/>
      <c r="CE42" s="2"/>
      <c r="CF42" s="2"/>
      <c r="CG42" s="2"/>
      <c r="CH42" s="2"/>
      <c r="CI42" s="2"/>
      <c r="CJ42" s="2"/>
      <c r="CK42" s="2"/>
    </row>
  </sheetData>
  <mergeCells count="18">
    <mergeCell ref="AW14:CL14"/>
    <mergeCell ref="A19:E19"/>
    <mergeCell ref="AJ20:AS20"/>
    <mergeCell ref="G26:R26"/>
    <mergeCell ref="T26:AC26"/>
    <mergeCell ref="AB16:AB17"/>
    <mergeCell ref="AC16:AC17"/>
    <mergeCell ref="J4:J5"/>
    <mergeCell ref="P5:P7"/>
    <mergeCell ref="AH6:AH7"/>
    <mergeCell ref="AP6:AP7"/>
    <mergeCell ref="AE12:AH12"/>
    <mergeCell ref="AW1:CL1"/>
    <mergeCell ref="A1:E2"/>
    <mergeCell ref="G1:R2"/>
    <mergeCell ref="T1:AC2"/>
    <mergeCell ref="AE1:AH2"/>
    <mergeCell ref="AJ1:AU2"/>
  </mergeCells>
  <pageMargins left="0.7" right="0.7" top="0.78740157499999996" bottom="0.78740157499999996" header="0.3" footer="0.3"/>
  <legacyDrawing r:id="rId1"/>
</worksheet>
</file>

<file path=xl/worksheets/sheet2.xml><?xml version="1.0" encoding="utf-8"?>
<worksheet xmlns="http://schemas.openxmlformats.org/spreadsheetml/2006/main" xmlns:r="http://schemas.openxmlformats.org/officeDocument/2006/relationships">
  <dimension ref="A1"/>
  <sheetViews>
    <sheetView workbookViewId="0">
      <selection sqref="A1:A1048576"/>
    </sheetView>
  </sheetViews>
  <sheetFormatPr baseColWidth="10" defaultRowHeight="14.4"/>
  <cols>
    <col min="1" max="1" width="67.109375" customWidth="1"/>
  </cols>
  <sheetData>
    <row r="1" spans="1:1" ht="66" customHeight="1">
      <c r="A1" s="8" t="s">
        <v>85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Diagramme</vt:lpstr>
      </vt:variant>
      <vt:variant>
        <vt:i4>2</vt:i4>
      </vt:variant>
    </vt:vector>
  </HeadingPairs>
  <TitlesOfParts>
    <vt:vector size="4" baseType="lpstr">
      <vt:lpstr>Sitzverteilung</vt:lpstr>
      <vt:lpstr>Quelle</vt:lpstr>
      <vt:lpstr>Grafik  Lager</vt:lpstr>
      <vt:lpstr>Grafik  Gruppierungen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Marbach</dc:creator>
  <cp:lastModifiedBy>Microsoft</cp:lastModifiedBy>
  <dcterms:created xsi:type="dcterms:W3CDTF">2016-03-29T21:37:04Z</dcterms:created>
  <dcterms:modified xsi:type="dcterms:W3CDTF">2019-03-28T11:37:03Z</dcterms:modified>
</cp:coreProperties>
</file>